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Pauline\Desktop\"/>
    </mc:Choice>
  </mc:AlternateContent>
  <xr:revisionPtr revIDLastSave="0" documentId="13_ncr:1_{3A219415-DE2B-46C2-B644-5B286D0A3708}" xr6:coauthVersionLast="47" xr6:coauthVersionMax="47" xr10:uidLastSave="{00000000-0000-0000-0000-000000000000}"/>
  <workbookProtection workbookPassword="CC3D" lockStructure="1"/>
  <bookViews>
    <workbookView xWindow="-120" yWindow="-120" windowWidth="29040" windowHeight="15720" xr2:uid="{00000000-000D-0000-FFFF-FFFF00000000}"/>
  </bookViews>
  <sheets>
    <sheet name="FCL" sheetId="1" r:id="rId1"/>
    <sheet name="LCL" sheetId="2" r:id="rId2"/>
    <sheet name="NISSIN'S SO" sheetId="3" r:id="rId3"/>
  </sheets>
  <definedNames>
    <definedName name="_xlnm._FilterDatabase" localSheetId="0" hidden="1">FCL!$A$9:$AE$10</definedName>
    <definedName name="_xlnm.Print_Area" localSheetId="0">FCL!$A$1:$AE$88</definedName>
    <definedName name="_xlnm.Print_Area" localSheetId="1">LCL!$A$1:$U$41</definedName>
    <definedName name="_xlnm.Print_Area" localSheetId="2">'NISSIN''S SO'!$A$1:$L$59</definedName>
    <definedName name="_xlnm.Print_Titles" localSheetId="0">FCL!$9:$10</definedName>
  </definedNames>
  <calcPr calcId="191029"/>
</workbook>
</file>

<file path=xl/calcChain.xml><?xml version="1.0" encoding="utf-8"?>
<calcChain xmlns="http://schemas.openxmlformats.org/spreadsheetml/2006/main">
  <c r="AC80" i="1" l="1"/>
  <c r="AA80" i="1"/>
  <c r="M80" i="1"/>
  <c r="I80" i="1"/>
  <c r="F80" i="1"/>
  <c r="C80" i="1"/>
  <c r="AC79" i="1"/>
  <c r="AA79" i="1"/>
  <c r="M79" i="1"/>
  <c r="I79" i="1"/>
  <c r="F79" i="1"/>
  <c r="C79" i="1"/>
  <c r="AC78" i="1"/>
  <c r="AA78" i="1"/>
  <c r="M78" i="1"/>
  <c r="I78" i="1"/>
  <c r="F78" i="1"/>
  <c r="C78" i="1"/>
  <c r="AC77" i="1"/>
  <c r="AA77" i="1"/>
  <c r="M77" i="1"/>
  <c r="I77" i="1"/>
  <c r="F77" i="1"/>
  <c r="C77" i="1"/>
  <c r="AC76" i="1"/>
  <c r="AA76" i="1"/>
  <c r="M76" i="1"/>
  <c r="I76" i="1"/>
  <c r="F76" i="1"/>
  <c r="C76" i="1"/>
  <c r="Y75" i="1"/>
  <c r="W75" i="1"/>
  <c r="U75" i="1"/>
  <c r="S75" i="1"/>
  <c r="Q75" i="1"/>
  <c r="M75" i="1"/>
  <c r="F75" i="1"/>
  <c r="I75" i="1" s="1"/>
  <c r="C75" i="1"/>
  <c r="Y74" i="1"/>
  <c r="W74" i="1"/>
  <c r="U74" i="1"/>
  <c r="S74" i="1"/>
  <c r="Q74" i="1"/>
  <c r="M74" i="1"/>
  <c r="I74" i="1"/>
  <c r="F74" i="1"/>
  <c r="C74" i="1"/>
  <c r="Y73" i="1"/>
  <c r="W73" i="1"/>
  <c r="U73" i="1"/>
  <c r="S73" i="1"/>
  <c r="Q73" i="1"/>
  <c r="M73" i="1"/>
  <c r="F73" i="1"/>
  <c r="I73" i="1" s="1"/>
  <c r="C73" i="1"/>
  <c r="Y72" i="1"/>
  <c r="W72" i="1"/>
  <c r="U72" i="1"/>
  <c r="S72" i="1"/>
  <c r="Q72" i="1"/>
  <c r="M72" i="1"/>
  <c r="I72" i="1"/>
  <c r="F72" i="1"/>
  <c r="C72" i="1"/>
  <c r="Y71" i="1"/>
  <c r="W71" i="1"/>
  <c r="U71" i="1"/>
  <c r="S71" i="1"/>
  <c r="Q71" i="1"/>
  <c r="M71" i="1"/>
  <c r="F71" i="1"/>
  <c r="I71" i="1" s="1"/>
  <c r="C71" i="1"/>
  <c r="Y70" i="1"/>
  <c r="W70" i="1"/>
  <c r="U70" i="1"/>
  <c r="S70" i="1"/>
  <c r="Q70" i="1"/>
  <c r="M70" i="1"/>
  <c r="I70" i="1"/>
  <c r="F70" i="1"/>
  <c r="C70" i="1"/>
  <c r="Y69" i="1"/>
  <c r="W69" i="1"/>
  <c r="U69" i="1"/>
  <c r="S69" i="1"/>
  <c r="Q69" i="1"/>
  <c r="M69" i="1"/>
  <c r="F69" i="1"/>
  <c r="I69" i="1" s="1"/>
  <c r="C69" i="1"/>
  <c r="Y68" i="1"/>
  <c r="W68" i="1"/>
  <c r="U68" i="1"/>
  <c r="S68" i="1"/>
  <c r="Q68" i="1"/>
  <c r="M68" i="1"/>
  <c r="I68" i="1"/>
  <c r="F68" i="1"/>
  <c r="C68" i="1"/>
  <c r="Y67" i="1"/>
  <c r="W67" i="1"/>
  <c r="U67" i="1"/>
  <c r="S67" i="1"/>
  <c r="Q67" i="1"/>
  <c r="M67" i="1"/>
  <c r="F67" i="1"/>
  <c r="I67" i="1" s="1"/>
  <c r="C67" i="1"/>
  <c r="Y66" i="1"/>
  <c r="W66" i="1"/>
  <c r="U66" i="1"/>
  <c r="S66" i="1"/>
  <c r="Q66" i="1"/>
  <c r="M66" i="1"/>
  <c r="I66" i="1"/>
  <c r="F66" i="1"/>
  <c r="C66" i="1"/>
  <c r="AA65" i="1"/>
  <c r="W65" i="1"/>
  <c r="U65" i="1"/>
  <c r="M65" i="1"/>
  <c r="F65" i="1"/>
  <c r="I65" i="1" s="1"/>
  <c r="C65" i="1"/>
  <c r="AA64" i="1"/>
  <c r="W64" i="1"/>
  <c r="U64" i="1"/>
  <c r="M64" i="1"/>
  <c r="I64" i="1"/>
  <c r="F64" i="1"/>
  <c r="C64" i="1"/>
  <c r="AA63" i="1"/>
  <c r="W63" i="1"/>
  <c r="U63" i="1"/>
  <c r="M63" i="1"/>
  <c r="F63" i="1"/>
  <c r="I63" i="1" s="1"/>
  <c r="C63" i="1"/>
  <c r="AA62" i="1"/>
  <c r="W62" i="1"/>
  <c r="U62" i="1"/>
  <c r="M62" i="1"/>
  <c r="I62" i="1"/>
  <c r="F62" i="1"/>
  <c r="C62" i="1"/>
  <c r="AA61" i="1"/>
  <c r="W61" i="1"/>
  <c r="U61" i="1"/>
  <c r="M61" i="1"/>
  <c r="F61" i="1"/>
  <c r="I61" i="1" s="1"/>
  <c r="C61" i="1"/>
  <c r="Y60" i="1"/>
  <c r="W60" i="1"/>
  <c r="U60" i="1"/>
  <c r="S60" i="1"/>
  <c r="Q60" i="1"/>
  <c r="M60" i="1"/>
  <c r="I60" i="1"/>
  <c r="F60" i="1"/>
  <c r="Y59" i="1"/>
  <c r="W59" i="1"/>
  <c r="U59" i="1"/>
  <c r="S59" i="1"/>
  <c r="Q59" i="1"/>
  <c r="M59" i="1"/>
  <c r="F59" i="1"/>
  <c r="I59" i="1" s="1"/>
  <c r="Y58" i="1"/>
  <c r="W58" i="1"/>
  <c r="U58" i="1"/>
  <c r="S58" i="1"/>
  <c r="Q58" i="1"/>
  <c r="M58" i="1"/>
  <c r="F58" i="1"/>
  <c r="I58" i="1" s="1"/>
  <c r="Y57" i="1"/>
  <c r="W57" i="1"/>
  <c r="U57" i="1"/>
  <c r="S57" i="1"/>
  <c r="Q57" i="1"/>
  <c r="M57" i="1"/>
  <c r="I57" i="1"/>
  <c r="F57" i="1"/>
  <c r="Y56" i="1"/>
  <c r="W56" i="1"/>
  <c r="U56" i="1"/>
  <c r="S56" i="1"/>
  <c r="Q56" i="1"/>
  <c r="M56" i="1"/>
  <c r="F56" i="1"/>
  <c r="I56" i="1" s="1"/>
  <c r="Y55" i="1"/>
  <c r="W55" i="1"/>
  <c r="Q55" i="1"/>
  <c r="M55" i="1"/>
  <c r="F55" i="1"/>
  <c r="I55" i="1" s="1"/>
  <c r="C55" i="1"/>
  <c r="Y54" i="1"/>
  <c r="W54" i="1"/>
  <c r="Q54" i="1"/>
  <c r="M54" i="1"/>
  <c r="I54" i="1"/>
  <c r="F54" i="1"/>
  <c r="C54" i="1"/>
  <c r="Y53" i="1"/>
  <c r="W53" i="1"/>
  <c r="Q53" i="1"/>
  <c r="M53" i="1"/>
  <c r="F53" i="1"/>
  <c r="I53" i="1" s="1"/>
  <c r="C53" i="1"/>
  <c r="Y52" i="1"/>
  <c r="W52" i="1"/>
  <c r="Q52" i="1"/>
  <c r="M52" i="1"/>
  <c r="F52" i="1"/>
  <c r="I52" i="1" s="1"/>
  <c r="C52" i="1"/>
  <c r="Y51" i="1"/>
  <c r="W51" i="1"/>
  <c r="U51" i="1"/>
  <c r="S51" i="1"/>
  <c r="Q51" i="1"/>
  <c r="M51" i="1"/>
  <c r="F51" i="1"/>
  <c r="I51" i="1" s="1"/>
  <c r="C51" i="1"/>
  <c r="Y50" i="1"/>
  <c r="W50" i="1"/>
  <c r="U50" i="1"/>
  <c r="S50" i="1"/>
  <c r="Q50" i="1"/>
  <c r="M50" i="1"/>
  <c r="F50" i="1"/>
  <c r="I50" i="1" s="1"/>
  <c r="C50" i="1"/>
  <c r="Y49" i="1"/>
  <c r="W49" i="1"/>
  <c r="U49" i="1"/>
  <c r="S49" i="1"/>
  <c r="Q49" i="1"/>
  <c r="M49" i="1"/>
  <c r="F49" i="1"/>
  <c r="I49" i="1" s="1"/>
  <c r="C49" i="1"/>
  <c r="Y48" i="1"/>
  <c r="W48" i="1"/>
  <c r="U48" i="1"/>
  <c r="S48" i="1"/>
  <c r="Q48" i="1"/>
  <c r="M48" i="1"/>
  <c r="F48" i="1"/>
  <c r="I48" i="1" s="1"/>
  <c r="C48" i="1"/>
  <c r="Y47" i="1"/>
  <c r="W47" i="1"/>
  <c r="U47" i="1"/>
  <c r="S47" i="1"/>
  <c r="Q47" i="1"/>
  <c r="M47" i="1"/>
  <c r="F47" i="1"/>
  <c r="I47" i="1" s="1"/>
  <c r="C47" i="1"/>
  <c r="S46" i="1"/>
  <c r="Q46" i="1"/>
  <c r="M46" i="1"/>
  <c r="F46" i="1"/>
  <c r="I46" i="1" s="1"/>
  <c r="S45" i="1"/>
  <c r="Q45" i="1"/>
  <c r="M45" i="1"/>
  <c r="F45" i="1"/>
  <c r="I45" i="1" s="1"/>
  <c r="S44" i="1"/>
  <c r="Q44" i="1"/>
  <c r="M44" i="1"/>
  <c r="I44" i="1"/>
  <c r="F44" i="1"/>
  <c r="S43" i="1"/>
  <c r="Q43" i="1"/>
  <c r="M43" i="1"/>
  <c r="F43" i="1"/>
  <c r="I43" i="1" s="1"/>
  <c r="S42" i="1"/>
  <c r="Q42" i="1"/>
  <c r="M42" i="1"/>
  <c r="F42" i="1"/>
  <c r="I42" i="1" s="1"/>
  <c r="Y41" i="1"/>
  <c r="S41" i="1"/>
  <c r="Q41" i="1"/>
  <c r="M41" i="1"/>
  <c r="I41" i="1" s="1"/>
  <c r="F41" i="1"/>
  <c r="C41" i="1"/>
  <c r="Y40" i="1"/>
  <c r="S40" i="1"/>
  <c r="Q40" i="1"/>
  <c r="M40" i="1"/>
  <c r="I40" i="1"/>
  <c r="F40" i="1"/>
  <c r="C40" i="1"/>
  <c r="Y39" i="1"/>
  <c r="S39" i="1"/>
  <c r="Q39" i="1"/>
  <c r="M39" i="1"/>
  <c r="I39" i="1"/>
  <c r="F39" i="1"/>
  <c r="C39" i="1"/>
  <c r="Y38" i="1"/>
  <c r="S38" i="1"/>
  <c r="Q38" i="1"/>
  <c r="M38" i="1"/>
  <c r="I38" i="1" s="1"/>
  <c r="F38" i="1"/>
  <c r="C38" i="1"/>
  <c r="Y37" i="1"/>
  <c r="S37" i="1"/>
  <c r="Q37" i="1"/>
  <c r="M37" i="1"/>
  <c r="I37" i="1"/>
  <c r="F37" i="1"/>
  <c r="C37" i="1"/>
  <c r="AC36" i="1"/>
  <c r="AA36" i="1"/>
  <c r="W36" i="1"/>
  <c r="U36" i="1"/>
  <c r="M36" i="1"/>
  <c r="F36" i="1"/>
  <c r="I36" i="1" s="1"/>
  <c r="C36" i="1"/>
  <c r="AC35" i="1"/>
  <c r="AA35" i="1"/>
  <c r="W35" i="1"/>
  <c r="U35" i="1"/>
  <c r="M35" i="1"/>
  <c r="I35" i="1"/>
  <c r="F35" i="1"/>
  <c r="C35" i="1"/>
  <c r="AC34" i="1"/>
  <c r="AA34" i="1"/>
  <c r="W34" i="1"/>
  <c r="U34" i="1"/>
  <c r="M34" i="1"/>
  <c r="F34" i="1"/>
  <c r="I34" i="1" s="1"/>
  <c r="C34" i="1"/>
  <c r="AC33" i="1"/>
  <c r="AA33" i="1"/>
  <c r="W33" i="1"/>
  <c r="U33" i="1"/>
  <c r="M33" i="1"/>
  <c r="F33" i="1"/>
  <c r="I33" i="1" s="1"/>
  <c r="C33" i="1"/>
  <c r="AC32" i="1"/>
  <c r="AA32" i="1"/>
  <c r="W32" i="1"/>
  <c r="U32" i="1"/>
  <c r="M32" i="1"/>
  <c r="I32" i="1"/>
  <c r="F32" i="1"/>
  <c r="C32" i="1"/>
  <c r="U31" i="1"/>
  <c r="M31" i="1"/>
  <c r="F31" i="1"/>
  <c r="I31" i="1" s="1"/>
  <c r="C31" i="1"/>
  <c r="U30" i="1"/>
  <c r="M30" i="1"/>
  <c r="F30" i="1"/>
  <c r="I30" i="1" s="1"/>
  <c r="C30" i="1"/>
  <c r="U29" i="1"/>
  <c r="M29" i="1"/>
  <c r="I29" i="1"/>
  <c r="F29" i="1"/>
  <c r="C29" i="1"/>
  <c r="U28" i="1"/>
  <c r="M28" i="1"/>
  <c r="F28" i="1"/>
  <c r="I28" i="1" s="1"/>
  <c r="C28" i="1"/>
  <c r="U27" i="1"/>
  <c r="M27" i="1"/>
  <c r="F27" i="1"/>
  <c r="I27" i="1" s="1"/>
  <c r="C27" i="1"/>
  <c r="AC26" i="1"/>
  <c r="AA26" i="1"/>
  <c r="W26" i="1"/>
  <c r="U26" i="1"/>
  <c r="M26" i="1"/>
  <c r="AC25" i="1"/>
  <c r="AA25" i="1"/>
  <c r="W25" i="1"/>
  <c r="U25" i="1"/>
  <c r="M25" i="1"/>
  <c r="AC24" i="1"/>
  <c r="AA24" i="1"/>
  <c r="W24" i="1"/>
  <c r="U24" i="1"/>
  <c r="M24" i="1"/>
  <c r="AC23" i="1"/>
  <c r="AA23" i="1"/>
  <c r="W23" i="1"/>
  <c r="U23" i="1"/>
  <c r="M23" i="1"/>
  <c r="AC22" i="1"/>
  <c r="AA22" i="1"/>
  <c r="W22" i="1"/>
  <c r="U22" i="1"/>
  <c r="M22" i="1"/>
  <c r="Y21" i="1"/>
  <c r="W21" i="1"/>
  <c r="U21" i="1"/>
  <c r="S21" i="1"/>
  <c r="Q21" i="1"/>
  <c r="M21" i="1"/>
  <c r="F21" i="1"/>
  <c r="I21" i="1" s="1"/>
  <c r="C21" i="1"/>
  <c r="Y20" i="1"/>
  <c r="W20" i="1"/>
  <c r="U20" i="1"/>
  <c r="S20" i="1"/>
  <c r="Q20" i="1"/>
  <c r="M20" i="1"/>
  <c r="F20" i="1"/>
  <c r="I20" i="1" s="1"/>
  <c r="C20" i="1"/>
  <c r="Y19" i="1"/>
  <c r="W19" i="1"/>
  <c r="U19" i="1"/>
  <c r="S19" i="1"/>
  <c r="Q19" i="1"/>
  <c r="M19" i="1"/>
  <c r="F19" i="1"/>
  <c r="I19" i="1" s="1"/>
  <c r="C19" i="1"/>
  <c r="Y18" i="1"/>
  <c r="W18" i="1"/>
  <c r="U18" i="1"/>
  <c r="S18" i="1"/>
  <c r="Q18" i="1"/>
  <c r="M18" i="1"/>
  <c r="F18" i="1"/>
  <c r="I18" i="1" s="1"/>
  <c r="C18" i="1"/>
  <c r="Y17" i="1"/>
  <c r="W17" i="1"/>
  <c r="U17" i="1"/>
  <c r="S17" i="1"/>
  <c r="Q17" i="1"/>
  <c r="M17" i="1"/>
  <c r="F17" i="1"/>
  <c r="I17" i="1" s="1"/>
  <c r="C17" i="1"/>
  <c r="Y16" i="1"/>
  <c r="W16" i="1"/>
  <c r="U16" i="1"/>
  <c r="S16" i="1"/>
  <c r="Q16" i="1"/>
  <c r="M16" i="1"/>
  <c r="Y15" i="1"/>
  <c r="W15" i="1"/>
  <c r="U15" i="1"/>
  <c r="S15" i="1"/>
  <c r="Q15" i="1"/>
  <c r="Y14" i="1"/>
  <c r="W14" i="1"/>
  <c r="U14" i="1"/>
  <c r="S14" i="1"/>
  <c r="Q14" i="1"/>
  <c r="M14" i="1"/>
  <c r="Y13" i="1"/>
  <c r="W13" i="1"/>
  <c r="U13" i="1"/>
  <c r="S13" i="1"/>
  <c r="Q13" i="1"/>
  <c r="M13" i="1"/>
  <c r="Y12" i="1"/>
  <c r="W12" i="1"/>
  <c r="U12" i="1"/>
  <c r="S12" i="1"/>
  <c r="Q12" i="1"/>
  <c r="M12" i="1"/>
</calcChain>
</file>

<file path=xl/sharedStrings.xml><?xml version="1.0" encoding="utf-8"?>
<sst xmlns="http://schemas.openxmlformats.org/spreadsheetml/2006/main" count="1576" uniqueCount="307">
  <si>
    <t>日 新 運 輸 倉 庫（香港）有 限 公 司</t>
  </si>
  <si>
    <t>NISSIN TRANSPORTATION &amp; WAREHOUSING(HK)LTD.</t>
  </si>
  <si>
    <t>13/F., CHINA INSURANCE BUILDING, 48 CAMERON ROAD, TSIM SHAN TSUI, KOWLOON, HONG KONG</t>
  </si>
  <si>
    <t>TEL : (0852) 25201636    FAX : (0852) 28655155</t>
  </si>
  <si>
    <t>Vessel</t>
  </si>
  <si>
    <t>Voy</t>
  </si>
  <si>
    <t xml:space="preserve">Yantian </t>
  </si>
  <si>
    <t>Shekou/*Chiwan</t>
  </si>
  <si>
    <t>YTN/SKE/CHI</t>
  </si>
  <si>
    <t xml:space="preserve">Hong Kong  </t>
  </si>
  <si>
    <t>ETD</t>
  </si>
  <si>
    <t>ETA</t>
  </si>
  <si>
    <t>SVC</t>
  </si>
  <si>
    <t>Carrier</t>
  </si>
  <si>
    <t>CY Closing</t>
  </si>
  <si>
    <t>R</t>
  </si>
  <si>
    <t>AFR S/I CUT</t>
  </si>
  <si>
    <t>HK</t>
  </si>
  <si>
    <t>T/S</t>
  </si>
  <si>
    <t>TYO</t>
  </si>
  <si>
    <t>YOK</t>
  </si>
  <si>
    <t>OSA</t>
  </si>
  <si>
    <t>KOB</t>
  </si>
  <si>
    <t>NGO</t>
  </si>
  <si>
    <t>MOJ</t>
  </si>
  <si>
    <t>HKT</t>
  </si>
  <si>
    <t>Code</t>
  </si>
  <si>
    <t>12:00</t>
  </si>
  <si>
    <t>--</t>
  </si>
  <si>
    <t>-</t>
  </si>
  <si>
    <t>WH</t>
  </si>
  <si>
    <t>K.N. 1/JTH</t>
  </si>
  <si>
    <t>23:00</t>
  </si>
  <si>
    <t>D</t>
  </si>
  <si>
    <t>JSH</t>
  </si>
  <si>
    <t>KTX2</t>
  </si>
  <si>
    <t>OOCL</t>
  </si>
  <si>
    <t>KTX3</t>
  </si>
  <si>
    <t xml:space="preserve"> OOCL</t>
  </si>
  <si>
    <t>JTK</t>
  </si>
  <si>
    <t>TS</t>
  </si>
  <si>
    <t>JTK-2</t>
  </si>
  <si>
    <t>PAS</t>
  </si>
  <si>
    <t>TYO (Tokyo), Yok (Yokohama), OSA ( Osaka), KOB (Kobe), NGO (Nagoya), MOJ (Moji), HKT (Hataka)</t>
  </si>
  <si>
    <t>The above schedule will be subject to alternation with or without prior notice.</t>
  </si>
  <si>
    <t>The Transit Time (T/S)  are based on ETD Hong Kong (HKG).</t>
  </si>
  <si>
    <t>Remark "D" are the mother vessel call Japan ports directly (Laden container without transloading in HKG)</t>
  </si>
  <si>
    <t>FOR BOOKING :</t>
  </si>
  <si>
    <t xml:space="preserve">Tel : </t>
  </si>
  <si>
    <t>(0852) 25201636</t>
  </si>
  <si>
    <t>Fax :</t>
  </si>
  <si>
    <t>(0852) 28655155</t>
  </si>
  <si>
    <t xml:space="preserve">               </t>
  </si>
  <si>
    <t xml:space="preserve">ETA </t>
  </si>
  <si>
    <t>Tokyo</t>
  </si>
  <si>
    <t>Yokohama</t>
  </si>
  <si>
    <t>Osaka</t>
  </si>
  <si>
    <t>Kobe</t>
  </si>
  <si>
    <t>Nagoya</t>
  </si>
  <si>
    <t>Moji</t>
  </si>
  <si>
    <t>Hakata</t>
  </si>
  <si>
    <t>Tel : (0852) 25201636</t>
  </si>
  <si>
    <t xml:space="preserve">Fax : </t>
  </si>
  <si>
    <r>
      <t>TOKYO &amp; YOKOHAMA CFS</t>
    </r>
    <r>
      <rPr>
        <sz val="10"/>
        <color indexed="30"/>
        <rFont val="新細明體"/>
        <family val="1"/>
        <charset val="134"/>
      </rPr>
      <t>, Pls contact Miss Man Chan</t>
    </r>
  </si>
  <si>
    <r>
      <t xml:space="preserve">E-Mail address : </t>
    </r>
    <r>
      <rPr>
        <b/>
        <sz val="10"/>
        <color indexed="30"/>
        <rFont val="新細明體"/>
        <family val="1"/>
        <charset val="134"/>
      </rPr>
      <t>manchan@nissinhkltd.com.hk</t>
    </r>
  </si>
  <si>
    <t xml:space="preserve"> </t>
  </si>
  <si>
    <r>
      <t>SHIPPER</t>
    </r>
    <r>
      <rPr>
        <sz val="8"/>
        <rFont val="Times New Roman"/>
        <family val="1"/>
      </rPr>
      <t xml:space="preserve"> (</t>
    </r>
    <r>
      <rPr>
        <sz val="8"/>
        <rFont val="細明體"/>
        <family val="3"/>
        <charset val="134"/>
      </rPr>
      <t>發貨公可名稱</t>
    </r>
    <r>
      <rPr>
        <sz val="8"/>
        <rFont val="Times New Roman"/>
        <family val="1"/>
      </rPr>
      <t>)</t>
    </r>
  </si>
  <si>
    <t>Ocean Freight Dept.</t>
  </si>
  <si>
    <r>
      <t xml:space="preserve">CONSIGNEE </t>
    </r>
    <r>
      <rPr>
        <sz val="8"/>
        <rFont val="Times New Roman"/>
        <family val="1"/>
      </rPr>
      <t>(</t>
    </r>
    <r>
      <rPr>
        <sz val="8"/>
        <rFont val="細明體"/>
        <family val="3"/>
        <charset val="134"/>
      </rPr>
      <t>收貨公司名稱</t>
    </r>
    <r>
      <rPr>
        <sz val="8"/>
        <rFont val="Times New Roman"/>
        <family val="1"/>
      </rPr>
      <t>)</t>
    </r>
  </si>
  <si>
    <t xml:space="preserve">13/F., China Insurance Building, </t>
  </si>
  <si>
    <t>48 Cameron Road, TST, Kowloon, Hong Kong</t>
  </si>
  <si>
    <t>Tel:(852)2520 1636</t>
  </si>
  <si>
    <t>Fax:(852)2865 5155</t>
  </si>
  <si>
    <t>SHIPPING ORDER</t>
  </si>
  <si>
    <r>
      <t>NOTIFY PARTY</t>
    </r>
    <r>
      <rPr>
        <sz val="8"/>
        <rFont val="Times New Roman"/>
        <family val="1"/>
      </rPr>
      <t xml:space="preserve"> (</t>
    </r>
    <r>
      <rPr>
        <sz val="8"/>
        <rFont val="細明體"/>
        <family val="3"/>
        <charset val="134"/>
      </rPr>
      <t>通知人</t>
    </r>
    <r>
      <rPr>
        <sz val="8"/>
        <rFont val="Times New Roman"/>
        <family val="1"/>
      </rPr>
      <t>)</t>
    </r>
  </si>
  <si>
    <r>
      <t xml:space="preserve">SERVICE CODE </t>
    </r>
    <r>
      <rPr>
        <sz val="8"/>
        <rFont val="新細明體"/>
        <family val="1"/>
        <charset val="134"/>
      </rPr>
      <t>( 服務要求)</t>
    </r>
  </si>
  <si>
    <r>
      <t>S/O NO.(D/R NO)</t>
    </r>
    <r>
      <rPr>
        <sz val="8"/>
        <rFont val="新細明體"/>
        <family val="1"/>
        <charset val="134"/>
      </rPr>
      <t xml:space="preserve"> ( 訂倉箱號)</t>
    </r>
  </si>
  <si>
    <t>□ LCL/LCL</t>
  </si>
  <si>
    <t>□ LCL/FCL</t>
  </si>
  <si>
    <r>
      <t xml:space="preserve">PORT OF DISCHARGE </t>
    </r>
    <r>
      <rPr>
        <sz val="8"/>
        <rFont val="新細明體"/>
        <family val="1"/>
        <charset val="134"/>
      </rPr>
      <t>(卸貨港)</t>
    </r>
  </si>
  <si>
    <t>□ FCL/LCL</t>
  </si>
  <si>
    <t>□ FCL/FCL</t>
  </si>
  <si>
    <r>
      <t>OCEAN VESSEL</t>
    </r>
    <r>
      <rPr>
        <sz val="8"/>
        <rFont val="新細明體"/>
        <family val="1"/>
        <charset val="134"/>
      </rPr>
      <t xml:space="preserve"> (船名)</t>
    </r>
  </si>
  <si>
    <r>
      <t>Voy.No</t>
    </r>
    <r>
      <rPr>
        <sz val="8"/>
        <rFont val="新細明體"/>
        <family val="1"/>
        <charset val="134"/>
      </rPr>
      <t>.(航次)</t>
    </r>
  </si>
  <si>
    <r>
      <t xml:space="preserve">PORT OF LOADING </t>
    </r>
    <r>
      <rPr>
        <sz val="8"/>
        <rFont val="新細明體"/>
        <family val="1"/>
        <charset val="134"/>
      </rPr>
      <t>(裝貨港)</t>
    </r>
  </si>
  <si>
    <r>
      <t xml:space="preserve">PLACE OF DELIVERY </t>
    </r>
    <r>
      <rPr>
        <sz val="8"/>
        <rFont val="新細明體"/>
        <family val="1"/>
        <charset val="134"/>
      </rPr>
      <t>(目的地)</t>
    </r>
  </si>
  <si>
    <t>EXPORT LICENSE NO.</t>
  </si>
  <si>
    <r>
      <t xml:space="preserve">FREIGHT </t>
    </r>
    <r>
      <rPr>
        <sz val="8"/>
        <rFont val="新細明體"/>
        <family val="1"/>
        <charset val="134"/>
      </rPr>
      <t>( 運費)</t>
    </r>
  </si>
  <si>
    <t>NO OF B/L SIGNED</t>
  </si>
  <si>
    <r>
      <t>FINAL DESTINATION</t>
    </r>
    <r>
      <rPr>
        <sz val="8"/>
        <rFont val="新細明體"/>
        <family val="1"/>
        <charset val="134"/>
      </rPr>
      <t xml:space="preserve"> (最終目的地)</t>
    </r>
  </si>
  <si>
    <t>□ PREPAID</t>
  </si>
  <si>
    <t>□ COLLECT</t>
  </si>
  <si>
    <r>
      <t xml:space="preserve">    </t>
    </r>
    <r>
      <rPr>
        <sz val="8"/>
        <rFont val="新細明體"/>
        <family val="1"/>
        <charset val="134"/>
      </rPr>
      <t>(預付</t>
    </r>
    <r>
      <rPr>
        <b/>
        <sz val="8"/>
        <rFont val="新細明體"/>
        <family val="1"/>
        <charset val="134"/>
      </rPr>
      <t>)</t>
    </r>
  </si>
  <si>
    <r>
      <t xml:space="preserve">   </t>
    </r>
    <r>
      <rPr>
        <sz val="8"/>
        <rFont val="新細明體"/>
        <family val="1"/>
        <charset val="134"/>
      </rPr>
      <t xml:space="preserve"> (到付)</t>
    </r>
  </si>
  <si>
    <t>PARTICULARS DECLARED BY SHIPPER</t>
  </si>
  <si>
    <t>MARKS &amp; NUMBER'S</t>
  </si>
  <si>
    <t>NO OF PACKAGES</t>
  </si>
  <si>
    <t>DESCRIPTION OF PACKAGES &amp; GOODS</t>
  </si>
  <si>
    <t>GROSS WEIGHT</t>
  </si>
  <si>
    <t>MEASUREMENT</t>
  </si>
  <si>
    <t>( 箱嘜及箱號)</t>
  </si>
  <si>
    <r>
      <t xml:space="preserve"> </t>
    </r>
    <r>
      <rPr>
        <sz val="9"/>
        <rFont val="新細明體"/>
        <family val="1"/>
        <charset val="134"/>
      </rPr>
      <t xml:space="preserve"> ( 件數 )</t>
    </r>
  </si>
  <si>
    <t>(貨品名稱)</t>
  </si>
  <si>
    <t>(KGS)</t>
  </si>
  <si>
    <t>(M3)</t>
  </si>
  <si>
    <t xml:space="preserve">                                     </t>
  </si>
  <si>
    <t>備注 :</t>
  </si>
  <si>
    <r>
      <t>1. 以上資料, 請用</t>
    </r>
    <r>
      <rPr>
        <b/>
        <sz val="12"/>
        <rFont val="新細明體"/>
        <family val="1"/>
        <charset val="134"/>
      </rPr>
      <t>英文</t>
    </r>
    <r>
      <rPr>
        <sz val="12"/>
        <rFont val="新細明體"/>
        <family val="1"/>
        <charset val="134"/>
      </rPr>
      <t>提供, 方能發出提單.</t>
    </r>
  </si>
  <si>
    <r>
      <t>2. 如提單要求"電放" 或 "Seaway Bill",  收貨公司名稱</t>
    </r>
    <r>
      <rPr>
        <b/>
        <sz val="12"/>
        <rFont val="新細明體"/>
        <family val="1"/>
        <charset val="134"/>
      </rPr>
      <t>不能是</t>
    </r>
    <r>
      <rPr>
        <sz val="12"/>
        <rFont val="新細明體"/>
        <family val="1"/>
        <charset val="134"/>
      </rPr>
      <t xml:space="preserve"> : TO ORDER, 不接受發單.</t>
    </r>
  </si>
  <si>
    <t>3. 請於船期截數日前, 提供發提單資料, 如未能提供清楚或足夠發提單資料,</t>
  </si>
  <si>
    <t xml:space="preserve">    本司將不安排貨品裝櫃及裝船, 所有產生的額外費用或發貨遲誤, 將由發貨人自行負責</t>
  </si>
  <si>
    <t>02:00</t>
  </si>
  <si>
    <t>E-Mail address : manchan@nissinhkltd.com.hk</t>
  </si>
  <si>
    <t>manchan@nissinhkltd.com.hk</t>
  </si>
  <si>
    <t>VGM/CFS/SI CLOSING</t>
  </si>
  <si>
    <t>AFR / VGM</t>
  </si>
  <si>
    <t>S/I &amp; VGM CUT</t>
  </si>
  <si>
    <r>
      <t>OSAKA / KOBE CFS</t>
    </r>
    <r>
      <rPr>
        <sz val="10"/>
        <color indexed="30"/>
        <rFont val="新細明體"/>
        <family val="1"/>
        <charset val="134"/>
      </rPr>
      <t>, Pls contact Miss Man / Angela</t>
    </r>
  </si>
  <si>
    <r>
      <t>E-Mail address :</t>
    </r>
    <r>
      <rPr>
        <b/>
        <sz val="10"/>
        <color indexed="30"/>
        <rFont val="新細明體"/>
        <family val="1"/>
        <charset val="134"/>
      </rPr>
      <t xml:space="preserve"> angela@nissinhkltd.com.hk</t>
    </r>
  </si>
  <si>
    <t>WH/MOL</t>
  </si>
  <si>
    <t>WAN HAI 101</t>
  </si>
  <si>
    <t>09:00</t>
  </si>
  <si>
    <t>NS5 (JCV II)</t>
  </si>
  <si>
    <t>Pls kind contact Miss Man Chan</t>
  </si>
  <si>
    <t>JMV</t>
  </si>
  <si>
    <t>K.M (JTS)</t>
  </si>
  <si>
    <t xml:space="preserve">Date : </t>
  </si>
  <si>
    <t>欄1</t>
  </si>
  <si>
    <t>欄2</t>
  </si>
  <si>
    <t>欄3</t>
  </si>
  <si>
    <t>欄4</t>
  </si>
  <si>
    <t>欄5</t>
  </si>
  <si>
    <t>欄6</t>
  </si>
  <si>
    <t>欄7</t>
  </si>
  <si>
    <t>欄8</t>
  </si>
  <si>
    <t>欄9</t>
  </si>
  <si>
    <t>欄10</t>
  </si>
  <si>
    <t>欄11</t>
  </si>
  <si>
    <t>欄12</t>
  </si>
  <si>
    <t>欄13</t>
  </si>
  <si>
    <t>欄14</t>
  </si>
  <si>
    <t>欄15</t>
  </si>
  <si>
    <t>欄16</t>
  </si>
  <si>
    <t>欄17</t>
  </si>
  <si>
    <t>欄18</t>
  </si>
  <si>
    <t>欄19</t>
  </si>
  <si>
    <t>欄20</t>
  </si>
  <si>
    <t>欄21</t>
  </si>
  <si>
    <t>欄22</t>
  </si>
  <si>
    <t>欄23</t>
  </si>
  <si>
    <t>欄24</t>
  </si>
  <si>
    <t>欄25</t>
  </si>
  <si>
    <t>欄26</t>
  </si>
  <si>
    <t>欄27</t>
  </si>
  <si>
    <t>欄28</t>
  </si>
  <si>
    <t>欄29</t>
  </si>
  <si>
    <t>欄30</t>
  </si>
  <si>
    <t>欄31</t>
  </si>
  <si>
    <t>TS/YM</t>
  </si>
  <si>
    <t>EVER CHEER</t>
  </si>
  <si>
    <t>JTK3</t>
  </si>
  <si>
    <t>OOCL NEW ZEALAND</t>
  </si>
  <si>
    <t>OOCL JAKARTA</t>
  </si>
  <si>
    <t>KMTC GWANGYANG</t>
  </si>
  <si>
    <t>WAN HAI 105</t>
  </si>
  <si>
    <t xml:space="preserve">WAN HAI 328    </t>
  </si>
  <si>
    <t>OOCL NAGOYA</t>
  </si>
  <si>
    <t>OOCL ZHOUSHAN</t>
  </si>
  <si>
    <t>TBN</t>
  </si>
  <si>
    <t>HALCYON</t>
  </si>
  <si>
    <t>HANSA FLENSBURG</t>
  </si>
  <si>
    <t>WAN HAI 326</t>
  </si>
  <si>
    <t>WAN HAI 327</t>
  </si>
  <si>
    <t>WAN HAI 285</t>
  </si>
  <si>
    <t>TS PUSAN</t>
  </si>
  <si>
    <t>TOKYO TOWER</t>
  </si>
  <si>
    <t>WAN HAI 291</t>
  </si>
  <si>
    <t>TS KAOHSIUNG</t>
  </si>
  <si>
    <t>INTERASIA ENGAGE</t>
  </si>
  <si>
    <t>WAN HAI 278</t>
  </si>
  <si>
    <t>WAN HAI 178</t>
  </si>
  <si>
    <t>WAN HAI 316</t>
  </si>
  <si>
    <t>WAN HAI 295</t>
  </si>
  <si>
    <t>OOCL CHARLESTON</t>
  </si>
  <si>
    <t>23008N</t>
  </si>
  <si>
    <t>ULTIMA</t>
  </si>
  <si>
    <t>HANSA FRESENBURG</t>
  </si>
  <si>
    <t>N039</t>
  </si>
  <si>
    <t>W256</t>
  </si>
  <si>
    <t>N016</t>
  </si>
  <si>
    <t>N029</t>
  </si>
  <si>
    <t xml:space="preserve">PACANDA </t>
  </si>
  <si>
    <t>23010N</t>
  </si>
  <si>
    <t>23009N</t>
  </si>
  <si>
    <t>TS MAWEI</t>
  </si>
  <si>
    <t xml:space="preserve">YM CAPACITY </t>
  </si>
  <si>
    <t>NS3</t>
    <phoneticPr fontId="47" type="noConversion"/>
  </si>
  <si>
    <t>--</t>
    <phoneticPr fontId="47" type="noConversion"/>
  </si>
  <si>
    <t>WH</t>
    <phoneticPr fontId="47" type="noConversion"/>
  </si>
  <si>
    <t>N073</t>
  </si>
  <si>
    <t>N040</t>
  </si>
  <si>
    <t>N074</t>
  </si>
  <si>
    <t>N041</t>
  </si>
  <si>
    <t>---</t>
    <phoneticPr fontId="47" type="noConversion"/>
  </si>
  <si>
    <t>W361</t>
  </si>
  <si>
    <t>W257</t>
  </si>
  <si>
    <t>W362</t>
  </si>
  <si>
    <t>W258</t>
  </si>
  <si>
    <t>K.N.3 / JST</t>
    <phoneticPr fontId="47" type="noConversion"/>
  </si>
  <si>
    <t>N017</t>
  </si>
  <si>
    <t>N030</t>
  </si>
  <si>
    <t>WAN HAI 325</t>
  </si>
  <si>
    <t>WAN HAI 356</t>
  </si>
  <si>
    <t xml:space="preserve">WAN HAI 358 </t>
  </si>
  <si>
    <t>INTERASIA PURSUIT</t>
  </si>
  <si>
    <t>WAN HAI 176</t>
  </si>
  <si>
    <t xml:space="preserve">23011N </t>
  </si>
  <si>
    <t xml:space="preserve">CONTSHIP UNO </t>
  </si>
  <si>
    <t>23024N</t>
  </si>
  <si>
    <t xml:space="preserve">23021N </t>
  </si>
  <si>
    <t>23012N</t>
  </si>
  <si>
    <t xml:space="preserve">23025N </t>
  </si>
  <si>
    <t>02:00</t>
    <phoneticPr fontId="47" type="noConversion"/>
  </si>
  <si>
    <t>JTK3</t>
    <phoneticPr fontId="47" type="noConversion"/>
  </si>
  <si>
    <t>23013N</t>
  </si>
  <si>
    <t xml:space="preserve">TS MAWEI  </t>
  </si>
  <si>
    <t xml:space="preserve">23007N </t>
  </si>
  <si>
    <t>JTK-2</t>
    <phoneticPr fontId="47" type="noConversion"/>
  </si>
  <si>
    <t>JHT</t>
    <phoneticPr fontId="47" type="noConversion"/>
  </si>
  <si>
    <t>23011N</t>
  </si>
  <si>
    <t>W365</t>
  </si>
  <si>
    <t>N031</t>
  </si>
  <si>
    <t>N008</t>
  </si>
  <si>
    <t>OOCL LE HAVRE</t>
  </si>
  <si>
    <t>OOCL AUSTRALIA</t>
  </si>
  <si>
    <t>239N</t>
  </si>
  <si>
    <t>23026N</t>
  </si>
  <si>
    <t>23014N</t>
  </si>
  <si>
    <t>23001N</t>
  </si>
  <si>
    <t>23015N</t>
  </si>
  <si>
    <t>033N</t>
  </si>
  <si>
    <t>TBN</t>
    <phoneticPr fontId="47" type="noConversion"/>
  </si>
  <si>
    <t>2309N</t>
  </si>
  <si>
    <t>034N</t>
  </si>
  <si>
    <t>N012</t>
  </si>
  <si>
    <t>N013</t>
  </si>
  <si>
    <t>N044</t>
  </si>
  <si>
    <t>N078</t>
  </si>
  <si>
    <t>N045</t>
  </si>
  <si>
    <t>N079</t>
  </si>
  <si>
    <t>N046</t>
  </si>
  <si>
    <t>W261</t>
  </si>
  <si>
    <t>W366</t>
  </si>
  <si>
    <t>W262</t>
  </si>
  <si>
    <t>W367</t>
  </si>
  <si>
    <t>N019</t>
  </si>
  <si>
    <t>N032</t>
  </si>
  <si>
    <t>WAN HAI 171</t>
  </si>
  <si>
    <t>N330</t>
  </si>
  <si>
    <t>N020</t>
  </si>
  <si>
    <t>WAN HAI 323</t>
  </si>
  <si>
    <t>N027</t>
  </si>
  <si>
    <t>N009</t>
  </si>
  <si>
    <t>N208</t>
  </si>
  <si>
    <t>N061</t>
  </si>
  <si>
    <t>N023</t>
  </si>
  <si>
    <t>N053</t>
  </si>
  <si>
    <t>N062</t>
  </si>
  <si>
    <t>170N</t>
  </si>
  <si>
    <t>188N</t>
  </si>
  <si>
    <t>240N</t>
  </si>
  <si>
    <t>171N</t>
  </si>
  <si>
    <t>128N</t>
  </si>
  <si>
    <t>225N</t>
  </si>
  <si>
    <t>160N</t>
  </si>
  <si>
    <t>259N</t>
  </si>
  <si>
    <t>TS MAWEI</t>
    <phoneticPr fontId="47" type="noConversion"/>
  </si>
  <si>
    <t>23012N</t>
    <phoneticPr fontId="47" type="noConversion"/>
  </si>
  <si>
    <t>TS CHIBA</t>
  </si>
  <si>
    <t>23034N</t>
  </si>
  <si>
    <t xml:space="preserve">TS HAKATA </t>
  </si>
  <si>
    <t xml:space="preserve">23002N </t>
  </si>
  <si>
    <t>23035N</t>
  </si>
  <si>
    <t>TS LIANYUNGANG</t>
  </si>
  <si>
    <t>CONTSHIP UNO</t>
    <phoneticPr fontId="47" type="noConversion"/>
  </si>
  <si>
    <t>23028N</t>
    <phoneticPr fontId="47" type="noConversion"/>
  </si>
  <si>
    <t>23002N</t>
  </si>
  <si>
    <t>CONTSHIP UNO</t>
  </si>
  <si>
    <t>23029N</t>
  </si>
  <si>
    <t>23003N</t>
  </si>
  <si>
    <t>ULTIMA</t>
    <phoneticPr fontId="47" type="noConversion"/>
  </si>
  <si>
    <t>23015N</t>
    <phoneticPr fontId="47" type="noConversion"/>
  </si>
  <si>
    <t>PACANDA</t>
    <phoneticPr fontId="47" type="noConversion"/>
  </si>
  <si>
    <t>23025N</t>
    <phoneticPr fontId="47" type="noConversion"/>
  </si>
  <si>
    <t>23016N</t>
    <phoneticPr fontId="47" type="noConversion"/>
  </si>
  <si>
    <t>PACANDA</t>
  </si>
  <si>
    <t xml:space="preserve">ULTIMA </t>
  </si>
  <si>
    <t>23017N</t>
  </si>
  <si>
    <t>TS JAKARTA</t>
  </si>
  <si>
    <t>TS XIAMEN</t>
  </si>
  <si>
    <t>TS NAGOYA</t>
  </si>
  <si>
    <t>077N</t>
  </si>
  <si>
    <t>078N</t>
  </si>
  <si>
    <t>23016N</t>
  </si>
  <si>
    <t>23028N</t>
  </si>
  <si>
    <t>(CY / CY ) YANTIAN / SHEKOU / CHIWAN / HONG KONG TO JAPAN PORTS FOR THE MONTH OF SEPTEMBER, 2023</t>
    <phoneticPr fontId="47" type="noConversion"/>
  </si>
  <si>
    <t>(CFS / CFS)  HONG KONG TO JAPAN PORTS FOR THE MONTH OF SEPTEMBER, 2023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</si>
</sst>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[$-409]d\-mmm;@"/>
    <numFmt numFmtId="178" formatCode="h:mm;@"/>
    <numFmt numFmtId="179" formatCode="0_);[Red]\(0\)"/>
    <numFmt numFmtId="180" formatCode="[$-409]d\-mmm\-yyyy;@"/>
  </numFmts>
  <fonts count="69">
    <font>
      <sz val="12"/>
      <name val="新細明體"/>
      <family val="1"/>
      <charset val="134"/>
    </font>
    <font>
      <b/>
      <sz val="8"/>
      <name val="新細明體"/>
      <family val="1"/>
      <charset val="134"/>
    </font>
    <font>
      <b/>
      <sz val="10"/>
      <name val="Times New Roman"/>
      <family val="1"/>
    </font>
    <font>
      <b/>
      <sz val="10"/>
      <name val="新細明體"/>
      <family val="1"/>
      <charset val="134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9"/>
      <name val="新細明體"/>
      <family val="1"/>
      <charset val="134"/>
    </font>
    <font>
      <sz val="9"/>
      <name val="新細明體"/>
      <family val="1"/>
      <charset val="134"/>
    </font>
    <font>
      <b/>
      <sz val="12"/>
      <name val="新細明體"/>
      <family val="1"/>
      <charset val="134"/>
    </font>
    <font>
      <sz val="10"/>
      <name val="新細明體"/>
      <family val="1"/>
      <charset val="134"/>
    </font>
    <font>
      <sz val="12"/>
      <name val="Arial Narrow"/>
      <family val="2"/>
    </font>
    <font>
      <b/>
      <sz val="18"/>
      <name val="新細明體"/>
      <family val="1"/>
      <charset val="134"/>
    </font>
    <font>
      <b/>
      <sz val="12"/>
      <name val="Times New Roman"/>
      <family val="1"/>
    </font>
    <font>
      <sz val="8"/>
      <name val="Times New Roman"/>
      <family val="1"/>
    </font>
    <font>
      <sz val="12"/>
      <color indexed="30"/>
      <name val="Arial Narrow"/>
      <family val="2"/>
    </font>
    <font>
      <b/>
      <sz val="12"/>
      <color indexed="30"/>
      <name val="新細明體"/>
      <family val="1"/>
      <charset val="134"/>
    </font>
    <font>
      <b/>
      <sz val="12"/>
      <color indexed="30"/>
      <name val="Arial Narrow"/>
      <family val="2"/>
    </font>
    <font>
      <b/>
      <sz val="12"/>
      <color indexed="10"/>
      <name val="Arial Narrow"/>
      <family val="2"/>
    </font>
    <font>
      <sz val="10"/>
      <color indexed="30"/>
      <name val="Times New Roman"/>
      <family val="1"/>
    </font>
    <font>
      <sz val="10"/>
      <color indexed="30"/>
      <name val="新細明體"/>
      <family val="1"/>
      <charset val="134"/>
    </font>
    <font>
      <b/>
      <sz val="10"/>
      <color indexed="30"/>
      <name val="新細明體"/>
      <family val="1"/>
      <charset val="134"/>
    </font>
    <font>
      <sz val="12"/>
      <color indexed="12"/>
      <name val="Arial Narrow"/>
      <family val="2"/>
    </font>
    <font>
      <sz val="12"/>
      <color indexed="10"/>
      <name val="Arial Narrow"/>
      <family val="2"/>
    </font>
    <font>
      <sz val="12"/>
      <color indexed="28"/>
      <name val="新細明體"/>
      <family val="1"/>
      <charset val="134"/>
    </font>
    <font>
      <sz val="10"/>
      <color indexed="12"/>
      <name val="Arial Narrow"/>
      <family val="2"/>
    </font>
    <font>
      <strike/>
      <sz val="12"/>
      <color indexed="12"/>
      <name val="Arial Narrow"/>
      <family val="2"/>
    </font>
    <font>
      <sz val="12"/>
      <color indexed="8"/>
      <name val="新細明體"/>
      <family val="1"/>
      <charset val="134"/>
    </font>
    <font>
      <sz val="12"/>
      <color indexed="9"/>
      <name val="新細明體"/>
      <family val="1"/>
      <charset val="134"/>
    </font>
    <font>
      <sz val="12"/>
      <color indexed="10"/>
      <name val="新細明體"/>
      <family val="1"/>
      <charset val="134"/>
    </font>
    <font>
      <b/>
      <sz val="18"/>
      <color indexed="56"/>
      <name val="新細明體"/>
      <family val="1"/>
      <charset val="134"/>
    </font>
    <font>
      <sz val="12"/>
      <color indexed="17"/>
      <name val="新細明體"/>
      <family val="1"/>
      <charset val="134"/>
    </font>
    <font>
      <sz val="12"/>
      <color indexed="20"/>
      <name val="新細明體"/>
      <family val="1"/>
      <charset val="134"/>
    </font>
    <font>
      <b/>
      <sz val="15"/>
      <color indexed="56"/>
      <name val="新細明體"/>
      <family val="1"/>
      <charset val="134"/>
    </font>
    <font>
      <sz val="12"/>
      <name val="宋体"/>
      <family val="3"/>
      <charset val="136"/>
    </font>
    <font>
      <b/>
      <sz val="12"/>
      <color indexed="8"/>
      <name val="新細明體"/>
      <family val="1"/>
      <charset val="134"/>
    </font>
    <font>
      <b/>
      <sz val="13"/>
      <color indexed="56"/>
      <name val="新細明體"/>
      <family val="1"/>
      <charset val="134"/>
    </font>
    <font>
      <sz val="12"/>
      <color indexed="62"/>
      <name val="新細明體"/>
      <family val="1"/>
      <charset val="134"/>
    </font>
    <font>
      <b/>
      <sz val="12"/>
      <color indexed="52"/>
      <name val="新細明體"/>
      <family val="1"/>
      <charset val="134"/>
    </font>
    <font>
      <sz val="12"/>
      <color indexed="60"/>
      <name val="新細明體"/>
      <family val="1"/>
      <charset val="134"/>
    </font>
    <font>
      <b/>
      <sz val="11"/>
      <color indexed="56"/>
      <name val="新細明體"/>
      <family val="1"/>
      <charset val="134"/>
    </font>
    <font>
      <sz val="12"/>
      <color indexed="52"/>
      <name val="新細明體"/>
      <family val="1"/>
      <charset val="134"/>
    </font>
    <font>
      <b/>
      <sz val="12"/>
      <color indexed="63"/>
      <name val="新細明體"/>
      <family val="1"/>
      <charset val="134"/>
    </font>
    <font>
      <i/>
      <sz val="12"/>
      <color indexed="23"/>
      <name val="新細明體"/>
      <family val="1"/>
      <charset val="134"/>
    </font>
    <font>
      <b/>
      <sz val="12"/>
      <color indexed="9"/>
      <name val="新細明體"/>
      <family val="1"/>
      <charset val="134"/>
    </font>
    <font>
      <sz val="8"/>
      <name val="細明體"/>
      <family val="3"/>
      <charset val="134"/>
    </font>
    <font>
      <sz val="8"/>
      <name val="新細明體"/>
      <family val="1"/>
      <charset val="134"/>
    </font>
    <font>
      <sz val="12"/>
      <name val="新細明體"/>
      <family val="1"/>
      <charset val="134"/>
    </font>
    <font>
      <sz val="9"/>
      <name val="細明體"/>
      <family val="3"/>
      <charset val="134"/>
    </font>
    <font>
      <sz val="11"/>
      <color rgb="FF660066"/>
      <name val="Arial Narrow"/>
      <family val="2"/>
    </font>
    <font>
      <sz val="8"/>
      <color rgb="FF660066"/>
      <name val="Arial Narrow"/>
      <family val="2"/>
    </font>
    <font>
      <sz val="12"/>
      <color rgb="FF660066"/>
      <name val="Arial Narrow"/>
      <family val="2"/>
    </font>
    <font>
      <sz val="12"/>
      <color rgb="FF660066"/>
      <name val="新細明體"/>
      <family val="1"/>
      <charset val="134"/>
    </font>
    <font>
      <u/>
      <sz val="12"/>
      <color theme="10"/>
      <name val="新細明體"/>
      <family val="1"/>
      <charset val="134"/>
    </font>
    <font>
      <b/>
      <sz val="18"/>
      <color rgb="FF660066"/>
      <name val="新細明體"/>
      <family val="1"/>
      <charset val="134"/>
    </font>
    <font>
      <b/>
      <sz val="12"/>
      <color rgb="FF660066"/>
      <name val="Times New Roman"/>
      <family val="1"/>
    </font>
    <font>
      <sz val="8"/>
      <color rgb="FF660066"/>
      <name val="Times New Roman"/>
      <family val="1"/>
    </font>
    <font>
      <b/>
      <sz val="12"/>
      <color rgb="FF660066"/>
      <name val="新細明體"/>
      <family val="1"/>
      <charset val="134"/>
    </font>
    <font>
      <b/>
      <sz val="12"/>
      <color rgb="FF660066"/>
      <name val="Arial Narrow"/>
      <family val="2"/>
    </font>
    <font>
      <b/>
      <i/>
      <sz val="10"/>
      <color rgb="FF660066"/>
      <name val="Arial Narrow"/>
      <family val="2"/>
    </font>
    <font>
      <b/>
      <sz val="10"/>
      <color rgb="FF660066"/>
      <name val="Arial Narrow"/>
      <family val="2"/>
    </font>
    <font>
      <sz val="10"/>
      <color theme="4" tint="-0.249977111117893"/>
      <name val="Times New Roman"/>
      <family val="1"/>
    </font>
    <font>
      <sz val="11"/>
      <color indexed="28"/>
      <name val="Arial Narrow"/>
      <family val="2"/>
    </font>
    <font>
      <sz val="11"/>
      <color indexed="10"/>
      <name val="Arial Narrow"/>
      <family val="2"/>
    </font>
    <font>
      <sz val="8"/>
      <color indexed="28"/>
      <name val="Arial Narrow"/>
      <family val="2"/>
    </font>
    <font>
      <sz val="10"/>
      <color indexed="30"/>
      <name val="Times New Roman"/>
      <family val="1"/>
    </font>
    <font>
      <b/>
      <strike/>
      <sz val="11"/>
      <color indexed="28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8"/>
      <color indexed="12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46" fillId="0" borderId="0"/>
    <xf numFmtId="0" fontId="38" fillId="16" borderId="0" applyNumberFormat="0" applyBorder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7" borderId="2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6" fillId="18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41" fillId="17" borderId="8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 wrapText="1"/>
    </xf>
    <xf numFmtId="0" fontId="6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7" xfId="0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0" xfId="0" applyFont="1" applyAlignment="1">
      <alignment horizontal="right"/>
    </xf>
    <xf numFmtId="0" fontId="6" fillId="0" borderId="33" xfId="0" applyFont="1" applyBorder="1">
      <alignment vertical="center"/>
    </xf>
    <xf numFmtId="0" fontId="6" fillId="0" borderId="29" xfId="0" applyFont="1" applyBorder="1">
      <alignment vertical="center"/>
    </xf>
    <xf numFmtId="0" fontId="1" fillId="0" borderId="34" xfId="0" applyFont="1" applyBorder="1">
      <alignment vertical="center"/>
    </xf>
    <xf numFmtId="176" fontId="10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6" fontId="16" fillId="0" borderId="0" xfId="0" applyNumberFormat="1" applyFont="1" applyAlignment="1">
      <alignment horizontal="center" vertical="center"/>
    </xf>
    <xf numFmtId="176" fontId="19" fillId="0" borderId="0" xfId="21" applyNumberFormat="1" applyFont="1"/>
    <xf numFmtId="177" fontId="19" fillId="0" borderId="0" xfId="21" applyNumberFormat="1" applyFont="1" applyAlignment="1">
      <alignment horizontal="center"/>
    </xf>
    <xf numFmtId="178" fontId="19" fillId="0" borderId="0" xfId="21" applyNumberFormat="1" applyFont="1" applyAlignment="1">
      <alignment horizontal="center"/>
    </xf>
    <xf numFmtId="179" fontId="19" fillId="0" borderId="0" xfId="21" applyNumberFormat="1" applyFont="1" applyAlignment="1">
      <alignment horizontal="center"/>
    </xf>
    <xf numFmtId="176" fontId="19" fillId="0" borderId="0" xfId="21" applyNumberFormat="1" applyFont="1" applyAlignment="1">
      <alignment horizontal="center"/>
    </xf>
    <xf numFmtId="176" fontId="20" fillId="0" borderId="0" xfId="21" applyNumberFormat="1" applyFont="1" applyAlignment="1">
      <alignment horizontal="left"/>
    </xf>
    <xf numFmtId="177" fontId="19" fillId="0" borderId="0" xfId="21" applyNumberFormat="1" applyFont="1" applyAlignment="1">
      <alignment horizontal="left"/>
    </xf>
    <xf numFmtId="176" fontId="21" fillId="0" borderId="0" xfId="21" applyNumberFormat="1" applyFont="1"/>
    <xf numFmtId="177" fontId="21" fillId="0" borderId="0" xfId="21" applyNumberFormat="1" applyFont="1" applyAlignment="1">
      <alignment horizontal="center"/>
    </xf>
    <xf numFmtId="178" fontId="21" fillId="0" borderId="0" xfId="21" applyNumberFormat="1" applyFont="1" applyAlignment="1">
      <alignment horizontal="center"/>
    </xf>
    <xf numFmtId="179" fontId="21" fillId="0" borderId="0" xfId="21" applyNumberFormat="1" applyFont="1" applyAlignment="1">
      <alignment horizont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>
      <alignment vertical="center"/>
    </xf>
    <xf numFmtId="0" fontId="10" fillId="0" borderId="0" xfId="0" applyFont="1">
      <alignment vertical="center"/>
    </xf>
    <xf numFmtId="179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6" fontId="21" fillId="0" borderId="0" xfId="21" applyNumberFormat="1" applyFont="1" applyAlignment="1">
      <alignment horizontal="left"/>
    </xf>
    <xf numFmtId="177" fontId="22" fillId="0" borderId="0" xfId="21" applyNumberFormat="1" applyFont="1" applyAlignment="1">
      <alignment horizontal="center"/>
    </xf>
    <xf numFmtId="177" fontId="20" fillId="0" borderId="0" xfId="21" applyNumberFormat="1" applyFont="1" applyAlignment="1">
      <alignment horizontal="left"/>
    </xf>
    <xf numFmtId="176" fontId="19" fillId="0" borderId="0" xfId="21" applyNumberFormat="1" applyFont="1" applyAlignment="1">
      <alignment horizontal="center" shrinkToFit="1"/>
    </xf>
    <xf numFmtId="0" fontId="19" fillId="0" borderId="0" xfId="21" applyFont="1" applyAlignment="1">
      <alignment horizontal="center" shrinkToFit="1"/>
    </xf>
    <xf numFmtId="0" fontId="21" fillId="0" borderId="0" xfId="21" applyFont="1" applyAlignment="1">
      <alignment horizont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176" fontId="21" fillId="0" borderId="0" xfId="21" applyNumberFormat="1" applyFont="1" applyAlignment="1">
      <alignment horizontal="center" shrinkToFit="1"/>
    </xf>
    <xf numFmtId="176" fontId="24" fillId="0" borderId="0" xfId="21" applyNumberFormat="1" applyFont="1" applyAlignment="1">
      <alignment horizontal="left"/>
    </xf>
    <xf numFmtId="177" fontId="25" fillId="0" borderId="0" xfId="21" applyNumberFormat="1" applyFont="1" applyAlignment="1">
      <alignment horizontal="center"/>
    </xf>
    <xf numFmtId="178" fontId="25" fillId="0" borderId="0" xfId="21" applyNumberFormat="1" applyFont="1" applyAlignment="1">
      <alignment horizontal="center"/>
    </xf>
    <xf numFmtId="179" fontId="25" fillId="0" borderId="0" xfId="21" applyNumberFormat="1" applyFont="1" applyAlignment="1">
      <alignment horizontal="center"/>
    </xf>
    <xf numFmtId="176" fontId="21" fillId="0" borderId="0" xfId="21" applyNumberFormat="1" applyFont="1" applyAlignment="1">
      <alignment horizontal="center"/>
    </xf>
    <xf numFmtId="176" fontId="10" fillId="0" borderId="0" xfId="21" applyNumberFormat="1" applyFont="1"/>
    <xf numFmtId="177" fontId="10" fillId="0" borderId="0" xfId="21" applyNumberFormat="1" applyFont="1" applyAlignment="1">
      <alignment horizontal="center"/>
    </xf>
    <xf numFmtId="179" fontId="10" fillId="0" borderId="0" xfId="21" applyNumberFormat="1" applyFont="1"/>
    <xf numFmtId="178" fontId="14" fillId="0" borderId="0" xfId="0" applyNumberFormat="1" applyFont="1">
      <alignment vertical="center"/>
    </xf>
    <xf numFmtId="0" fontId="14" fillId="0" borderId="0" xfId="0" applyFont="1">
      <alignment vertical="center"/>
    </xf>
    <xf numFmtId="179" fontId="14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6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76" fontId="16" fillId="0" borderId="0" xfId="0" applyNumberFormat="1" applyFont="1">
      <alignment vertical="center"/>
    </xf>
    <xf numFmtId="177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 shrinkToFit="1"/>
    </xf>
    <xf numFmtId="0" fontId="23" fillId="0" borderId="0" xfId="0" applyFont="1">
      <alignment vertical="center"/>
    </xf>
    <xf numFmtId="178" fontId="10" fillId="0" borderId="0" xfId="21" applyNumberFormat="1" applyFont="1"/>
    <xf numFmtId="177" fontId="10" fillId="0" borderId="0" xfId="21" applyNumberFormat="1" applyFont="1"/>
    <xf numFmtId="176" fontId="10" fillId="0" borderId="0" xfId="21" applyNumberFormat="1" applyFont="1" applyAlignment="1">
      <alignment shrinkToFit="1"/>
    </xf>
    <xf numFmtId="0" fontId="10" fillId="0" borderId="0" xfId="21" applyFont="1" applyAlignment="1">
      <alignment shrinkToFit="1"/>
    </xf>
    <xf numFmtId="176" fontId="16" fillId="0" borderId="65" xfId="21" applyNumberFormat="1" applyFont="1" applyBorder="1" applyAlignment="1">
      <alignment horizontal="center" vertical="center" shrinkToFit="1"/>
    </xf>
    <xf numFmtId="0" fontId="16" fillId="0" borderId="65" xfId="21" applyFont="1" applyBorder="1" applyAlignment="1">
      <alignment horizontal="center" vertical="center" shrinkToFit="1"/>
    </xf>
    <xf numFmtId="179" fontId="16" fillId="0" borderId="66" xfId="21" applyNumberFormat="1" applyFont="1" applyBorder="1" applyAlignment="1">
      <alignment horizontal="center"/>
    </xf>
    <xf numFmtId="176" fontId="19" fillId="0" borderId="11" xfId="21" applyNumberFormat="1" applyFont="1" applyBorder="1" applyAlignment="1">
      <alignment horizontal="left"/>
    </xf>
    <xf numFmtId="176" fontId="19" fillId="0" borderId="11" xfId="21" applyNumberFormat="1" applyFont="1" applyBorder="1"/>
    <xf numFmtId="177" fontId="19" fillId="0" borderId="11" xfId="21" applyNumberFormat="1" applyFont="1" applyBorder="1" applyAlignment="1">
      <alignment horizontal="center"/>
    </xf>
    <xf numFmtId="178" fontId="19" fillId="0" borderId="11" xfId="21" applyNumberFormat="1" applyFont="1" applyBorder="1" applyAlignment="1">
      <alignment horizontal="center"/>
    </xf>
    <xf numFmtId="179" fontId="19" fillId="0" borderId="11" xfId="21" applyNumberFormat="1" applyFont="1" applyBorder="1" applyAlignment="1">
      <alignment horizontal="center"/>
    </xf>
    <xf numFmtId="176" fontId="19" fillId="0" borderId="11" xfId="21" applyNumberFormat="1" applyFont="1" applyBorder="1" applyAlignment="1">
      <alignment horizont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7" fontId="19" fillId="0" borderId="30" xfId="21" applyNumberFormat="1" applyFont="1" applyBorder="1" applyAlignment="1">
      <alignment horizontal="center" shrinkToFit="1"/>
    </xf>
    <xf numFmtId="176" fontId="19" fillId="0" borderId="15" xfId="0" applyNumberFormat="1" applyFont="1" applyBorder="1">
      <alignment vertical="center"/>
    </xf>
    <xf numFmtId="176" fontId="10" fillId="0" borderId="27" xfId="0" applyNumberFormat="1" applyFont="1" applyBorder="1">
      <alignment vertical="center"/>
    </xf>
    <xf numFmtId="176" fontId="21" fillId="0" borderId="27" xfId="21" applyNumberFormat="1" applyFont="1" applyBorder="1"/>
    <xf numFmtId="177" fontId="21" fillId="0" borderId="27" xfId="21" applyNumberFormat="1" applyFont="1" applyBorder="1" applyAlignment="1">
      <alignment horizontal="center"/>
    </xf>
    <xf numFmtId="178" fontId="21" fillId="0" borderId="27" xfId="21" applyNumberFormat="1" applyFont="1" applyBorder="1" applyAlignment="1">
      <alignment horizontal="center"/>
    </xf>
    <xf numFmtId="179" fontId="21" fillId="0" borderId="27" xfId="21" applyNumberFormat="1" applyFont="1" applyBorder="1" applyAlignment="1">
      <alignment horizontal="center"/>
    </xf>
    <xf numFmtId="177" fontId="52" fillId="0" borderId="27" xfId="45" applyNumberFormat="1" applyFill="1" applyBorder="1" applyAlignment="1">
      <alignment horizontal="center"/>
    </xf>
    <xf numFmtId="0" fontId="21" fillId="0" borderId="27" xfId="21" applyFont="1" applyBorder="1" applyAlignment="1">
      <alignment horizontal="center" shrinkToFit="1"/>
    </xf>
    <xf numFmtId="177" fontId="19" fillId="0" borderId="34" xfId="21" applyNumberFormat="1" applyFont="1" applyBorder="1" applyAlignment="1">
      <alignment horizontal="center" shrinkToFit="1"/>
    </xf>
    <xf numFmtId="180" fontId="14" fillId="0" borderId="0" xfId="0" applyNumberFormat="1" applyFont="1" applyAlignment="1">
      <alignment horizontal="center" vertical="center"/>
    </xf>
    <xf numFmtId="180" fontId="14" fillId="0" borderId="0" xfId="0" applyNumberFormat="1" applyFont="1" applyAlignment="1">
      <alignment horizontal="left" vertical="center"/>
    </xf>
    <xf numFmtId="176" fontId="64" fillId="0" borderId="39" xfId="0" applyNumberFormat="1" applyFont="1" applyBorder="1" applyAlignment="1">
      <alignment horizontal="left"/>
    </xf>
    <xf numFmtId="176" fontId="64" fillId="0" borderId="40" xfId="0" applyNumberFormat="1" applyFont="1" applyBorder="1" applyAlignment="1"/>
    <xf numFmtId="177" fontId="64" fillId="0" borderId="37" xfId="0" applyNumberFormat="1" applyFont="1" applyBorder="1" applyAlignment="1">
      <alignment horizontal="center"/>
    </xf>
    <xf numFmtId="178" fontId="64" fillId="0" borderId="38" xfId="0" applyNumberFormat="1" applyFont="1" applyBorder="1" applyAlignment="1">
      <alignment horizontal="center"/>
    </xf>
    <xf numFmtId="177" fontId="64" fillId="0" borderId="39" xfId="0" applyNumberFormat="1" applyFont="1" applyBorder="1" applyAlignment="1">
      <alignment horizontal="center"/>
    </xf>
    <xf numFmtId="179" fontId="64" fillId="0" borderId="37" xfId="0" applyNumberFormat="1" applyFont="1" applyBorder="1" applyAlignment="1">
      <alignment horizontal="center"/>
    </xf>
    <xf numFmtId="177" fontId="64" fillId="0" borderId="38" xfId="0" applyNumberFormat="1" applyFont="1" applyBorder="1" applyAlignment="1">
      <alignment horizontal="center"/>
    </xf>
    <xf numFmtId="177" fontId="64" fillId="0" borderId="72" xfId="0" applyNumberFormat="1" applyFont="1" applyBorder="1" applyAlignment="1">
      <alignment horizontal="center"/>
    </xf>
    <xf numFmtId="179" fontId="64" fillId="0" borderId="43" xfId="0" applyNumberFormat="1" applyFont="1" applyBorder="1" applyAlignment="1">
      <alignment horizontal="center"/>
    </xf>
    <xf numFmtId="0" fontId="64" fillId="0" borderId="40" xfId="0" applyFont="1" applyBorder="1" applyAlignment="1">
      <alignment horizontal="center" shrinkToFit="1"/>
    </xf>
    <xf numFmtId="0" fontId="64" fillId="0" borderId="36" xfId="0" applyFont="1" applyBorder="1" applyAlignment="1">
      <alignment horizontal="center" shrinkToFit="1"/>
    </xf>
    <xf numFmtId="177" fontId="16" fillId="0" borderId="65" xfId="21" applyNumberFormat="1" applyFont="1" applyBorder="1" applyAlignment="1">
      <alignment horizontal="center"/>
    </xf>
    <xf numFmtId="177" fontId="16" fillId="0" borderId="48" xfId="21" applyNumberFormat="1" applyFont="1" applyBorder="1" applyAlignment="1">
      <alignment horizontal="center"/>
    </xf>
    <xf numFmtId="0" fontId="9" fillId="0" borderId="0" xfId="0" applyFont="1">
      <alignment vertical="center"/>
    </xf>
    <xf numFmtId="176" fontId="18" fillId="0" borderId="39" xfId="21" applyNumberFormat="1" applyFont="1" applyBorder="1" applyAlignment="1">
      <alignment horizontal="left"/>
    </xf>
    <xf numFmtId="177" fontId="60" fillId="0" borderId="37" xfId="21" applyNumberFormat="1" applyFont="1" applyBorder="1" applyAlignment="1">
      <alignment horizontal="center"/>
    </xf>
    <xf numFmtId="178" fontId="18" fillId="0" borderId="38" xfId="21" applyNumberFormat="1" applyFont="1" applyBorder="1" applyAlignment="1">
      <alignment horizontal="center"/>
    </xf>
    <xf numFmtId="177" fontId="18" fillId="0" borderId="39" xfId="21" applyNumberFormat="1" applyFont="1" applyBorder="1" applyAlignment="1">
      <alignment horizontal="center"/>
    </xf>
    <xf numFmtId="179" fontId="18" fillId="0" borderId="67" xfId="21" applyNumberFormat="1" applyFont="1" applyBorder="1" applyAlignment="1">
      <alignment horizontal="center"/>
    </xf>
    <xf numFmtId="177" fontId="18" fillId="0" borderId="63" xfId="21" applyNumberFormat="1" applyFont="1" applyBorder="1" applyAlignment="1">
      <alignment horizontal="center"/>
    </xf>
    <xf numFmtId="177" fontId="18" fillId="0" borderId="64" xfId="21" applyNumberFormat="1" applyFont="1" applyBorder="1" applyAlignment="1">
      <alignment horizontal="center"/>
    </xf>
    <xf numFmtId="176" fontId="18" fillId="0" borderId="40" xfId="21" applyNumberFormat="1" applyFont="1" applyBorder="1" applyAlignment="1">
      <alignment horizontal="center" shrinkToFit="1"/>
    </xf>
    <xf numFmtId="176" fontId="18" fillId="0" borderId="36" xfId="21" applyNumberFormat="1" applyFont="1" applyBorder="1" applyAlignment="1">
      <alignment horizontal="center" shrinkToFit="1"/>
    </xf>
    <xf numFmtId="177" fontId="18" fillId="0" borderId="37" xfId="21" applyNumberFormat="1" applyFont="1" applyBorder="1" applyAlignment="1">
      <alignment horizontal="center"/>
    </xf>
    <xf numFmtId="0" fontId="18" fillId="0" borderId="36" xfId="21" applyFont="1" applyBorder="1" applyAlignment="1">
      <alignment horizontal="center" shrinkToFit="1"/>
    </xf>
    <xf numFmtId="177" fontId="18" fillId="0" borderId="63" xfId="21" quotePrefix="1" applyNumberFormat="1" applyFont="1" applyBorder="1" applyAlignment="1">
      <alignment horizontal="center"/>
    </xf>
    <xf numFmtId="179" fontId="18" fillId="0" borderId="67" xfId="21" quotePrefix="1" applyNumberFormat="1" applyFont="1" applyBorder="1" applyAlignment="1">
      <alignment horizontal="center"/>
    </xf>
    <xf numFmtId="177" fontId="18" fillId="0" borderId="40" xfId="21" applyNumberFormat="1" applyFont="1" applyBorder="1" applyAlignment="1">
      <alignment horizontal="center" shrinkToFit="1"/>
    </xf>
    <xf numFmtId="177" fontId="18" fillId="0" borderId="36" xfId="21" applyNumberFormat="1" applyFont="1" applyBorder="1" applyAlignment="1">
      <alignment horizontal="center" shrinkToFit="1"/>
    </xf>
    <xf numFmtId="176" fontId="18" fillId="0" borderId="36" xfId="21" applyNumberFormat="1" applyFont="1" applyBorder="1"/>
    <xf numFmtId="0" fontId="18" fillId="0" borderId="39" xfId="21" applyFont="1" applyBorder="1" applyAlignment="1">
      <alignment horizontal="left"/>
    </xf>
    <xf numFmtId="0" fontId="18" fillId="0" borderId="36" xfId="21" applyFont="1" applyBorder="1" applyAlignment="1">
      <alignment horizontal="left" vertical="center"/>
    </xf>
    <xf numFmtId="0" fontId="18" fillId="0" borderId="40" xfId="21" applyFont="1" applyBorder="1" applyAlignment="1">
      <alignment horizontal="center" shrinkToFit="1"/>
    </xf>
    <xf numFmtId="0" fontId="18" fillId="0" borderId="36" xfId="21" applyFont="1" applyBorder="1" applyAlignment="1">
      <alignment horizontal="left"/>
    </xf>
    <xf numFmtId="0" fontId="18" fillId="0" borderId="36" xfId="21" applyFont="1" applyBorder="1"/>
    <xf numFmtId="176" fontId="18" fillId="0" borderId="36" xfId="21" quotePrefix="1" applyNumberFormat="1" applyFont="1" applyBorder="1" applyAlignment="1">
      <alignment horizontal="left" vertical="center"/>
    </xf>
    <xf numFmtId="49" fontId="18" fillId="0" borderId="40" xfId="21" applyNumberFormat="1" applyFont="1" applyBorder="1" applyAlignment="1">
      <alignment horizontal="left"/>
    </xf>
    <xf numFmtId="177" fontId="51" fillId="0" borderId="0" xfId="0" applyNumberFormat="1" applyFont="1" applyProtection="1">
      <alignment vertical="center"/>
      <protection locked="0"/>
    </xf>
    <xf numFmtId="177" fontId="50" fillId="0" borderId="0" xfId="0" applyNumberFormat="1" applyFont="1" applyProtection="1">
      <alignment vertical="center"/>
      <protection locked="0"/>
    </xf>
    <xf numFmtId="178" fontId="50" fillId="0" borderId="0" xfId="0" applyNumberFormat="1" applyFont="1" applyProtection="1">
      <alignment vertical="center"/>
      <protection locked="0"/>
    </xf>
    <xf numFmtId="179" fontId="50" fillId="0" borderId="0" xfId="0" applyNumberFormat="1" applyFont="1" applyProtection="1">
      <alignment vertical="center"/>
      <protection locked="0"/>
    </xf>
    <xf numFmtId="177" fontId="57" fillId="0" borderId="0" xfId="0" applyNumberFormat="1" applyFont="1" applyAlignment="1" applyProtection="1">
      <alignment horizontal="center" vertical="center"/>
      <protection locked="0"/>
    </xf>
    <xf numFmtId="49" fontId="57" fillId="0" borderId="0" xfId="0" applyNumberFormat="1" applyFont="1" applyAlignment="1" applyProtection="1">
      <alignment horizontal="center" vertical="center" shrinkToFit="1"/>
      <protection locked="0"/>
    </xf>
    <xf numFmtId="178" fontId="57" fillId="0" borderId="0" xfId="0" applyNumberFormat="1" applyFont="1" applyAlignment="1" applyProtection="1">
      <alignment horizontal="center" vertical="center"/>
      <protection locked="0"/>
    </xf>
    <xf numFmtId="179" fontId="57" fillId="0" borderId="0" xfId="0" applyNumberFormat="1" applyFont="1" applyAlignment="1" applyProtection="1">
      <alignment horizontal="center" vertical="center"/>
      <protection locked="0"/>
    </xf>
    <xf numFmtId="177" fontId="50" fillId="0" borderId="0" xfId="0" applyNumberFormat="1" applyFont="1" applyAlignment="1" applyProtection="1">
      <alignment horizontal="center" vertical="center"/>
      <protection locked="0"/>
    </xf>
    <xf numFmtId="177" fontId="57" fillId="0" borderId="42" xfId="21" applyNumberFormat="1" applyFont="1" applyBorder="1" applyAlignment="1" applyProtection="1">
      <alignment horizontal="center"/>
      <protection locked="0"/>
    </xf>
    <xf numFmtId="177" fontId="59" fillId="0" borderId="42" xfId="21" applyNumberFormat="1" applyFont="1" applyBorder="1" applyAlignment="1" applyProtection="1">
      <alignment horizontal="center"/>
      <protection locked="0"/>
    </xf>
    <xf numFmtId="177" fontId="57" fillId="0" borderId="44" xfId="21" applyNumberFormat="1" applyFont="1" applyBorder="1" applyAlignment="1" applyProtection="1">
      <alignment horizontal="center" vertical="center"/>
      <protection locked="0"/>
    </xf>
    <xf numFmtId="177" fontId="50" fillId="0" borderId="42" xfId="21" applyNumberFormat="1" applyFont="1" applyBorder="1" applyAlignment="1" applyProtection="1">
      <alignment horizontal="center" vertical="center"/>
      <protection locked="0"/>
    </xf>
    <xf numFmtId="177" fontId="57" fillId="0" borderId="57" xfId="21" applyNumberFormat="1" applyFont="1" applyBorder="1" applyAlignment="1" applyProtection="1">
      <alignment horizontal="center"/>
      <protection locked="0"/>
    </xf>
    <xf numFmtId="179" fontId="57" fillId="0" borderId="60" xfId="21" applyNumberFormat="1" applyFont="1" applyBorder="1" applyAlignment="1" applyProtection="1">
      <alignment horizontal="center"/>
      <protection locked="0"/>
    </xf>
    <xf numFmtId="177" fontId="57" fillId="0" borderId="61" xfId="21" applyNumberFormat="1" applyFont="1" applyBorder="1" applyAlignment="1" applyProtection="1">
      <alignment horizontal="center"/>
      <protection locked="0"/>
    </xf>
    <xf numFmtId="177" fontId="57" fillId="0" borderId="62" xfId="21" applyNumberFormat="1" applyFont="1" applyBorder="1" applyAlignment="1" applyProtection="1">
      <alignment horizontal="center" vertical="center"/>
      <protection locked="0"/>
    </xf>
    <xf numFmtId="177" fontId="50" fillId="0" borderId="57" xfId="21" applyNumberFormat="1" applyFont="1" applyBorder="1" applyAlignment="1" applyProtection="1">
      <alignment horizontal="center" vertical="center"/>
      <protection locked="0"/>
    </xf>
    <xf numFmtId="0" fontId="61" fillId="0" borderId="37" xfId="0" applyFont="1" applyBorder="1" applyAlignment="1" applyProtection="1">
      <alignment horizontal="left"/>
      <protection locked="0"/>
    </xf>
    <xf numFmtId="0" fontId="61" fillId="0" borderId="41" xfId="0" applyFont="1" applyBorder="1" applyAlignment="1" applyProtection="1">
      <alignment horizontal="center" shrinkToFit="1"/>
      <protection locked="0"/>
    </xf>
    <xf numFmtId="0" fontId="61" fillId="0" borderId="68" xfId="0" applyFont="1" applyBorder="1" applyAlignment="1" applyProtection="1">
      <alignment horizontal="center"/>
      <protection locked="0"/>
    </xf>
    <xf numFmtId="0" fontId="61" fillId="0" borderId="69" xfId="0" applyFont="1" applyBorder="1" applyAlignment="1" applyProtection="1">
      <alignment horizontal="center"/>
      <protection locked="0"/>
    </xf>
    <xf numFmtId="0" fontId="61" fillId="0" borderId="70" xfId="0" applyFont="1" applyBorder="1" applyAlignment="1" applyProtection="1">
      <alignment horizontal="center"/>
      <protection locked="0"/>
    </xf>
    <xf numFmtId="0" fontId="62" fillId="0" borderId="37" xfId="0" applyFont="1" applyBorder="1" applyAlignment="1" applyProtection="1">
      <alignment horizontal="center"/>
      <protection locked="0"/>
    </xf>
    <xf numFmtId="0" fontId="62" fillId="0" borderId="41" xfId="0" applyFont="1" applyBorder="1" applyAlignment="1" applyProtection="1">
      <alignment horizontal="center"/>
      <protection locked="0"/>
    </xf>
    <xf numFmtId="0" fontId="61" fillId="0" borderId="38" xfId="0" applyFont="1" applyBorder="1" applyAlignment="1" applyProtection="1">
      <alignment horizontal="center"/>
      <protection locked="0"/>
    </xf>
    <xf numFmtId="0" fontId="62" fillId="0" borderId="38" xfId="0" applyFont="1" applyBorder="1" applyAlignment="1" applyProtection="1">
      <alignment horizontal="center"/>
      <protection locked="0"/>
    </xf>
    <xf numFmtId="0" fontId="61" fillId="0" borderId="71" xfId="0" applyFont="1" applyBorder="1" applyAlignment="1" applyProtection="1">
      <alignment horizontal="center"/>
      <protection locked="0"/>
    </xf>
    <xf numFmtId="0" fontId="62" fillId="0" borderId="68" xfId="0" applyFont="1" applyBorder="1" applyAlignment="1" applyProtection="1">
      <alignment horizontal="center"/>
      <protection locked="0"/>
    </xf>
    <xf numFmtId="0" fontId="61" fillId="0" borderId="37" xfId="0" applyFont="1" applyBorder="1" applyAlignment="1" applyProtection="1">
      <alignment horizontal="center"/>
      <protection locked="0"/>
    </xf>
    <xf numFmtId="0" fontId="62" fillId="0" borderId="70" xfId="0" applyFont="1" applyBorder="1" applyAlignment="1" applyProtection="1">
      <alignment horizontal="center"/>
      <protection locked="0"/>
    </xf>
    <xf numFmtId="0" fontId="63" fillId="0" borderId="68" xfId="0" applyFont="1" applyBorder="1" applyAlignment="1" applyProtection="1">
      <alignment horizontal="center"/>
      <protection locked="0"/>
    </xf>
    <xf numFmtId="0" fontId="63" fillId="0" borderId="51" xfId="0" applyFont="1" applyBorder="1" applyAlignment="1" applyProtection="1">
      <alignment horizontal="center"/>
      <protection locked="0"/>
    </xf>
    <xf numFmtId="0" fontId="50" fillId="0" borderId="0" xfId="0" applyFont="1" applyProtection="1">
      <alignment vertical="center"/>
      <protection locked="0"/>
    </xf>
    <xf numFmtId="0" fontId="61" fillId="0" borderId="37" xfId="21" applyFont="1" applyBorder="1" applyAlignment="1" applyProtection="1">
      <alignment horizontal="left"/>
      <protection locked="0"/>
    </xf>
    <xf numFmtId="0" fontId="61" fillId="0" borderId="41" xfId="21" applyFont="1" applyBorder="1" applyAlignment="1" applyProtection="1">
      <alignment horizontal="center" shrinkToFit="1"/>
      <protection locked="0"/>
    </xf>
    <xf numFmtId="177" fontId="61" fillId="0" borderId="37" xfId="21" applyNumberFormat="1" applyFont="1" applyBorder="1" applyAlignment="1">
      <alignment horizontal="center"/>
    </xf>
    <xf numFmtId="178" fontId="61" fillId="0" borderId="41" xfId="21" quotePrefix="1" applyNumberFormat="1" applyFont="1" applyBorder="1" applyAlignment="1">
      <alignment horizontal="center"/>
    </xf>
    <xf numFmtId="177" fontId="61" fillId="0" borderId="38" xfId="21" quotePrefix="1" applyNumberFormat="1" applyFont="1" applyBorder="1" applyAlignment="1">
      <alignment horizontal="center"/>
    </xf>
    <xf numFmtId="178" fontId="61" fillId="0" borderId="38" xfId="21" applyNumberFormat="1" applyFont="1" applyBorder="1" applyAlignment="1">
      <alignment horizontal="center"/>
    </xf>
    <xf numFmtId="177" fontId="62" fillId="0" borderId="37" xfId="21" applyNumberFormat="1" applyFont="1" applyBorder="1" applyAlignment="1" applyProtection="1">
      <alignment horizontal="center"/>
      <protection locked="0"/>
    </xf>
    <xf numFmtId="178" fontId="62" fillId="0" borderId="38" xfId="21" applyNumberFormat="1" applyFont="1" applyBorder="1" applyAlignment="1">
      <alignment horizontal="center"/>
    </xf>
    <xf numFmtId="177" fontId="61" fillId="0" borderId="40" xfId="21" applyNumberFormat="1" applyFont="1" applyBorder="1" applyAlignment="1">
      <alignment horizontal="center"/>
    </xf>
    <xf numFmtId="179" fontId="61" fillId="0" borderId="37" xfId="21" applyNumberFormat="1" applyFont="1" applyBorder="1" applyAlignment="1">
      <alignment horizontal="center"/>
    </xf>
    <xf numFmtId="177" fontId="61" fillId="0" borderId="38" xfId="21" applyNumberFormat="1" applyFont="1" applyBorder="1" applyAlignment="1">
      <alignment horizontal="center"/>
    </xf>
    <xf numFmtId="177" fontId="63" fillId="0" borderId="37" xfId="21" applyNumberFormat="1" applyFont="1" applyBorder="1" applyAlignment="1">
      <alignment horizontal="center"/>
    </xf>
    <xf numFmtId="177" fontId="63" fillId="0" borderId="38" xfId="21" applyNumberFormat="1" applyFont="1" applyBorder="1" applyAlignment="1">
      <alignment horizontal="center"/>
    </xf>
    <xf numFmtId="178" fontId="62" fillId="0" borderId="41" xfId="21" applyNumberFormat="1" applyFont="1" applyBorder="1" applyAlignment="1">
      <alignment horizontal="center"/>
    </xf>
    <xf numFmtId="177" fontId="61" fillId="0" borderId="37" xfId="21" quotePrefix="1" applyNumberFormat="1" applyFont="1" applyBorder="1" applyAlignment="1">
      <alignment horizontal="center"/>
    </xf>
    <xf numFmtId="177" fontId="67" fillId="0" borderId="37" xfId="21" applyNumberFormat="1" applyFont="1" applyBorder="1" applyAlignment="1" applyProtection="1">
      <alignment horizontal="center"/>
      <protection locked="0"/>
    </xf>
    <xf numFmtId="178" fontId="67" fillId="0" borderId="41" xfId="21" applyNumberFormat="1" applyFont="1" applyBorder="1" applyAlignment="1">
      <alignment horizontal="center"/>
    </xf>
    <xf numFmtId="177" fontId="61" fillId="0" borderId="37" xfId="21" applyNumberFormat="1" applyFont="1" applyBorder="1" applyAlignment="1" applyProtection="1">
      <alignment horizontal="center"/>
      <protection locked="0"/>
    </xf>
    <xf numFmtId="177" fontId="61" fillId="0" borderId="40" xfId="21" applyNumberFormat="1" applyFont="1" applyBorder="1" applyAlignment="1" applyProtection="1">
      <alignment horizontal="center"/>
      <protection locked="0"/>
    </xf>
    <xf numFmtId="177" fontId="49" fillId="0" borderId="38" xfId="21" applyNumberFormat="1" applyFont="1" applyBorder="1" applyAlignment="1">
      <alignment horizontal="center"/>
    </xf>
    <xf numFmtId="178" fontId="61" fillId="0" borderId="38" xfId="21" quotePrefix="1" applyNumberFormat="1" applyFont="1" applyBorder="1" applyAlignment="1">
      <alignment horizontal="center"/>
    </xf>
    <xf numFmtId="179" fontId="61" fillId="0" borderId="37" xfId="21" quotePrefix="1" applyNumberFormat="1" applyFont="1" applyBorder="1" applyAlignment="1">
      <alignment horizontal="center"/>
    </xf>
    <xf numFmtId="177" fontId="48" fillId="0" borderId="37" xfId="21" applyNumberFormat="1" applyFont="1" applyBorder="1" applyAlignment="1">
      <alignment horizontal="center"/>
    </xf>
    <xf numFmtId="178" fontId="48" fillId="0" borderId="41" xfId="21" quotePrefix="1" applyNumberFormat="1" applyFont="1" applyBorder="1" applyAlignment="1">
      <alignment horizontal="center"/>
    </xf>
    <xf numFmtId="178" fontId="48" fillId="0" borderId="38" xfId="21" applyNumberFormat="1" applyFont="1" applyBorder="1" applyAlignment="1">
      <alignment horizontal="center"/>
    </xf>
    <xf numFmtId="177" fontId="48" fillId="0" borderId="40" xfId="21" applyNumberFormat="1" applyFont="1" applyBorder="1" applyAlignment="1">
      <alignment horizontal="center"/>
    </xf>
    <xf numFmtId="179" fontId="48" fillId="0" borderId="37" xfId="21" applyNumberFormat="1" applyFont="1" applyBorder="1" applyAlignment="1">
      <alignment horizontal="center"/>
    </xf>
    <xf numFmtId="177" fontId="48" fillId="0" borderId="38" xfId="21" applyNumberFormat="1" applyFont="1" applyBorder="1" applyAlignment="1">
      <alignment horizontal="center"/>
    </xf>
    <xf numFmtId="177" fontId="48" fillId="0" borderId="38" xfId="21" quotePrefix="1" applyNumberFormat="1" applyFont="1" applyBorder="1" applyAlignment="1">
      <alignment horizontal="center"/>
    </xf>
    <xf numFmtId="179" fontId="48" fillId="0" borderId="37" xfId="21" quotePrefix="1" applyNumberFormat="1" applyFont="1" applyBorder="1" applyAlignment="1">
      <alignment horizontal="center"/>
    </xf>
    <xf numFmtId="177" fontId="49" fillId="0" borderId="37" xfId="21" applyNumberFormat="1" applyFont="1" applyBorder="1" applyAlignment="1">
      <alignment horizontal="center"/>
    </xf>
    <xf numFmtId="177" fontId="61" fillId="0" borderId="37" xfId="21" applyNumberFormat="1" applyFont="1" applyBorder="1" applyAlignment="1" applyProtection="1">
      <alignment horizontal="left"/>
      <protection locked="0"/>
    </xf>
    <xf numFmtId="178" fontId="61" fillId="0" borderId="41" xfId="21" applyNumberFormat="1" applyFont="1" applyBorder="1" applyAlignment="1">
      <alignment horizontal="center"/>
    </xf>
    <xf numFmtId="177" fontId="68" fillId="0" borderId="38" xfId="21" applyNumberFormat="1" applyFont="1" applyBorder="1" applyAlignment="1">
      <alignment horizontal="center"/>
    </xf>
    <xf numFmtId="0" fontId="48" fillId="0" borderId="37" xfId="21" applyFont="1" applyBorder="1" applyAlignment="1" applyProtection="1">
      <alignment horizontal="left"/>
      <protection locked="0"/>
    </xf>
    <xf numFmtId="0" fontId="48" fillId="0" borderId="41" xfId="21" applyFont="1" applyBorder="1" applyAlignment="1" applyProtection="1">
      <alignment horizontal="center" shrinkToFit="1"/>
      <protection locked="0"/>
    </xf>
    <xf numFmtId="177" fontId="66" fillId="0" borderId="37" xfId="21" applyNumberFormat="1" applyFont="1" applyBorder="1" applyAlignment="1" applyProtection="1">
      <alignment horizontal="center"/>
      <protection locked="0"/>
    </xf>
    <xf numFmtId="178" fontId="66" fillId="0" borderId="41" xfId="21" applyNumberFormat="1" applyFont="1" applyBorder="1" applyAlignment="1">
      <alignment horizontal="center"/>
    </xf>
    <xf numFmtId="178" fontId="48" fillId="0" borderId="38" xfId="21" quotePrefix="1" applyNumberFormat="1" applyFont="1" applyBorder="1" applyAlignment="1">
      <alignment horizontal="center"/>
    </xf>
    <xf numFmtId="178" fontId="66" fillId="0" borderId="38" xfId="21" applyNumberFormat="1" applyFont="1" applyBorder="1" applyAlignment="1">
      <alignment horizontal="center"/>
    </xf>
    <xf numFmtId="177" fontId="50" fillId="0" borderId="0" xfId="21" applyNumberFormat="1" applyFont="1" applyAlignment="1" applyProtection="1">
      <alignment horizontal="left"/>
      <protection locked="0"/>
    </xf>
    <xf numFmtId="49" fontId="50" fillId="0" borderId="0" xfId="21" applyNumberFormat="1" applyFont="1" applyAlignment="1" applyProtection="1">
      <alignment horizontal="center" shrinkToFit="1"/>
      <protection locked="0"/>
    </xf>
    <xf numFmtId="177" fontId="50" fillId="0" borderId="0" xfId="21" applyNumberFormat="1" applyFont="1" applyAlignment="1" applyProtection="1">
      <alignment horizontal="center"/>
      <protection locked="0"/>
    </xf>
    <xf numFmtId="178" fontId="50" fillId="0" borderId="0" xfId="21" applyNumberFormat="1" applyFont="1" applyAlignment="1" applyProtection="1">
      <alignment horizontal="center"/>
      <protection locked="0"/>
    </xf>
    <xf numFmtId="177" fontId="57" fillId="0" borderId="0" xfId="21" applyNumberFormat="1" applyFont="1" applyAlignment="1" applyProtection="1">
      <alignment horizontal="center"/>
      <protection locked="0"/>
    </xf>
    <xf numFmtId="179" fontId="50" fillId="0" borderId="0" xfId="21" applyNumberFormat="1" applyFont="1" applyAlignment="1" applyProtection="1">
      <alignment horizontal="center"/>
      <protection locked="0"/>
    </xf>
    <xf numFmtId="178" fontId="57" fillId="0" borderId="0" xfId="21" applyNumberFormat="1" applyFont="1" applyAlignment="1" applyProtection="1">
      <alignment horizontal="center"/>
      <protection locked="0"/>
    </xf>
    <xf numFmtId="177" fontId="57" fillId="0" borderId="0" xfId="21" applyNumberFormat="1" applyFont="1" applyAlignment="1" applyProtection="1">
      <alignment horizontal="left"/>
      <protection locked="0"/>
    </xf>
    <xf numFmtId="49" fontId="50" fillId="0" borderId="0" xfId="0" applyNumberFormat="1" applyFont="1" applyAlignment="1" applyProtection="1">
      <alignment vertical="center" shrinkToFit="1"/>
      <protection locked="0"/>
    </xf>
    <xf numFmtId="178" fontId="50" fillId="0" borderId="0" xfId="21" applyNumberFormat="1" applyFont="1" applyAlignment="1" applyProtection="1">
      <alignment horizontal="right"/>
      <protection locked="0"/>
    </xf>
    <xf numFmtId="178" fontId="50" fillId="0" borderId="0" xfId="0" applyNumberFormat="1" applyFont="1" applyAlignment="1" applyProtection="1">
      <alignment horizontal="right" vertical="center"/>
      <protection locked="0"/>
    </xf>
    <xf numFmtId="177" fontId="50" fillId="0" borderId="0" xfId="21" applyNumberFormat="1" applyFont="1" applyProtection="1">
      <protection locked="0"/>
    </xf>
    <xf numFmtId="178" fontId="50" fillId="0" borderId="0" xfId="21" applyNumberFormat="1" applyFont="1" applyProtection="1">
      <protection locked="0"/>
    </xf>
    <xf numFmtId="49" fontId="50" fillId="0" borderId="0" xfId="21" applyNumberFormat="1" applyFont="1" applyAlignment="1" applyProtection="1">
      <alignment shrinkToFit="1"/>
      <protection locked="0"/>
    </xf>
    <xf numFmtId="179" fontId="50" fillId="0" borderId="0" xfId="21" applyNumberFormat="1" applyFont="1" applyProtection="1">
      <protection locked="0"/>
    </xf>
    <xf numFmtId="0" fontId="61" fillId="24" borderId="37" xfId="21" applyFont="1" applyFill="1" applyBorder="1" applyAlignment="1" applyProtection="1">
      <alignment horizontal="left"/>
      <protection locked="0"/>
    </xf>
    <xf numFmtId="0" fontId="61" fillId="24" borderId="41" xfId="21" applyFont="1" applyFill="1" applyBorder="1" applyAlignment="1" applyProtection="1">
      <alignment horizontal="center" shrinkToFit="1"/>
      <protection locked="0"/>
    </xf>
    <xf numFmtId="177" fontId="61" fillId="24" borderId="37" xfId="21" applyNumberFormat="1" applyFont="1" applyFill="1" applyBorder="1" applyAlignment="1">
      <alignment horizontal="center"/>
    </xf>
    <xf numFmtId="178" fontId="61" fillId="24" borderId="41" xfId="21" quotePrefix="1" applyNumberFormat="1" applyFont="1" applyFill="1" applyBorder="1" applyAlignment="1">
      <alignment horizontal="center"/>
    </xf>
    <xf numFmtId="177" fontId="61" fillId="24" borderId="38" xfId="21" quotePrefix="1" applyNumberFormat="1" applyFont="1" applyFill="1" applyBorder="1" applyAlignment="1">
      <alignment horizontal="center"/>
    </xf>
    <xf numFmtId="178" fontId="61" fillId="24" borderId="38" xfId="21" applyNumberFormat="1" applyFont="1" applyFill="1" applyBorder="1" applyAlignment="1">
      <alignment horizontal="center"/>
    </xf>
    <xf numFmtId="177" fontId="62" fillId="24" borderId="37" xfId="21" applyNumberFormat="1" applyFont="1" applyFill="1" applyBorder="1" applyAlignment="1" applyProtection="1">
      <alignment horizontal="center"/>
      <protection locked="0"/>
    </xf>
    <xf numFmtId="178" fontId="62" fillId="24" borderId="38" xfId="21" applyNumberFormat="1" applyFont="1" applyFill="1" applyBorder="1" applyAlignment="1">
      <alignment horizontal="center"/>
    </xf>
    <xf numFmtId="177" fontId="61" fillId="24" borderId="40" xfId="21" applyNumberFormat="1" applyFont="1" applyFill="1" applyBorder="1" applyAlignment="1">
      <alignment horizontal="center"/>
    </xf>
    <xf numFmtId="179" fontId="61" fillId="24" borderId="37" xfId="21" applyNumberFormat="1" applyFont="1" applyFill="1" applyBorder="1" applyAlignment="1">
      <alignment horizontal="center"/>
    </xf>
    <xf numFmtId="177" fontId="61" fillId="24" borderId="38" xfId="21" applyNumberFormat="1" applyFont="1" applyFill="1" applyBorder="1" applyAlignment="1">
      <alignment horizontal="center"/>
    </xf>
    <xf numFmtId="177" fontId="63" fillId="24" borderId="37" xfId="21" applyNumberFormat="1" applyFont="1" applyFill="1" applyBorder="1" applyAlignment="1">
      <alignment horizontal="center"/>
    </xf>
    <xf numFmtId="177" fontId="63" fillId="24" borderId="38" xfId="21" applyNumberFormat="1" applyFont="1" applyFill="1" applyBorder="1" applyAlignment="1">
      <alignment horizontal="center"/>
    </xf>
    <xf numFmtId="178" fontId="62" fillId="24" borderId="41" xfId="21" applyNumberFormat="1" applyFont="1" applyFill="1" applyBorder="1" applyAlignment="1">
      <alignment horizontal="center"/>
    </xf>
    <xf numFmtId="177" fontId="61" fillId="25" borderId="40" xfId="21" applyNumberFormat="1" applyFont="1" applyFill="1" applyBorder="1" applyAlignment="1" applyProtection="1">
      <alignment horizontal="center"/>
      <protection locked="0"/>
    </xf>
    <xf numFmtId="177" fontId="61" fillId="25" borderId="40" xfId="21" applyNumberFormat="1" applyFont="1" applyFill="1" applyBorder="1" applyAlignment="1">
      <alignment horizontal="center"/>
    </xf>
    <xf numFmtId="178" fontId="61" fillId="24" borderId="38" xfId="21" quotePrefix="1" applyNumberFormat="1" applyFont="1" applyFill="1" applyBorder="1" applyAlignment="1">
      <alignment horizontal="center"/>
    </xf>
    <xf numFmtId="178" fontId="61" fillId="24" borderId="41" xfId="21" applyNumberFormat="1" applyFont="1" applyFill="1" applyBorder="1" applyAlignment="1">
      <alignment horizontal="center"/>
    </xf>
    <xf numFmtId="179" fontId="61" fillId="24" borderId="37" xfId="21" quotePrefix="1" applyNumberFormat="1" applyFont="1" applyFill="1" applyBorder="1" applyAlignment="1">
      <alignment horizontal="center"/>
    </xf>
    <xf numFmtId="0" fontId="61" fillId="25" borderId="37" xfId="21" applyFont="1" applyFill="1" applyBorder="1" applyAlignment="1" applyProtection="1">
      <alignment horizontal="left"/>
      <protection locked="0"/>
    </xf>
    <xf numFmtId="0" fontId="61" fillId="25" borderId="41" xfId="21" applyFont="1" applyFill="1" applyBorder="1" applyAlignment="1" applyProtection="1">
      <alignment horizontal="center" shrinkToFit="1"/>
      <protection locked="0"/>
    </xf>
    <xf numFmtId="177" fontId="61" fillId="25" borderId="37" xfId="21" applyNumberFormat="1" applyFont="1" applyFill="1" applyBorder="1" applyAlignment="1">
      <alignment horizontal="center"/>
    </xf>
    <xf numFmtId="178" fontId="61" fillId="25" borderId="41" xfId="21" applyNumberFormat="1" applyFont="1" applyFill="1" applyBorder="1" applyAlignment="1">
      <alignment horizontal="center"/>
    </xf>
    <xf numFmtId="177" fontId="61" fillId="25" borderId="38" xfId="21" applyNumberFormat="1" applyFont="1" applyFill="1" applyBorder="1" applyAlignment="1">
      <alignment horizontal="center"/>
    </xf>
    <xf numFmtId="177" fontId="62" fillId="25" borderId="37" xfId="21" applyNumberFormat="1" applyFont="1" applyFill="1" applyBorder="1" applyAlignment="1" applyProtection="1">
      <alignment horizontal="center"/>
      <protection locked="0"/>
    </xf>
    <xf numFmtId="178" fontId="62" fillId="25" borderId="41" xfId="21" applyNumberFormat="1" applyFont="1" applyFill="1" applyBorder="1" applyAlignment="1">
      <alignment horizontal="center"/>
    </xf>
    <xf numFmtId="178" fontId="61" fillId="25" borderId="38" xfId="21" applyNumberFormat="1" applyFont="1" applyFill="1" applyBorder="1" applyAlignment="1">
      <alignment horizontal="center"/>
    </xf>
    <xf numFmtId="178" fontId="62" fillId="25" borderId="38" xfId="21" applyNumberFormat="1" applyFont="1" applyFill="1" applyBorder="1" applyAlignment="1">
      <alignment horizontal="center"/>
    </xf>
    <xf numFmtId="179" fontId="61" fillId="25" borderId="37" xfId="21" applyNumberFormat="1" applyFont="1" applyFill="1" applyBorder="1" applyAlignment="1">
      <alignment horizontal="center"/>
    </xf>
    <xf numFmtId="177" fontId="63" fillId="25" borderId="37" xfId="21" applyNumberFormat="1" applyFont="1" applyFill="1" applyBorder="1" applyAlignment="1">
      <alignment horizontal="center"/>
    </xf>
    <xf numFmtId="177" fontId="63" fillId="25" borderId="38" xfId="21" applyNumberFormat="1" applyFont="1" applyFill="1" applyBorder="1" applyAlignment="1">
      <alignment horizontal="center"/>
    </xf>
    <xf numFmtId="179" fontId="65" fillId="0" borderId="37" xfId="21" applyNumberFormat="1" applyFont="1" applyBorder="1" applyAlignment="1">
      <alignment horizontal="center"/>
    </xf>
    <xf numFmtId="177" fontId="65" fillId="0" borderId="38" xfId="21" applyNumberFormat="1" applyFont="1" applyBorder="1" applyAlignment="1">
      <alignment horizontal="center"/>
    </xf>
    <xf numFmtId="177" fontId="18" fillId="0" borderId="38" xfId="21" applyNumberFormat="1" applyFont="1" applyBorder="1" applyAlignment="1">
      <alignment horizontal="center"/>
    </xf>
    <xf numFmtId="177" fontId="18" fillId="0" borderId="38" xfId="21" quotePrefix="1" applyNumberFormat="1" applyFont="1" applyBorder="1" applyAlignment="1">
      <alignment horizontal="center"/>
    </xf>
    <xf numFmtId="179" fontId="18" fillId="0" borderId="73" xfId="21" applyNumberFormat="1" applyFont="1" applyBorder="1" applyAlignment="1">
      <alignment horizontal="center"/>
    </xf>
    <xf numFmtId="177" fontId="18" fillId="0" borderId="74" xfId="21" applyNumberFormat="1" applyFont="1" applyBorder="1" applyAlignment="1">
      <alignment horizontal="center"/>
    </xf>
    <xf numFmtId="177" fontId="18" fillId="0" borderId="30" xfId="21" applyNumberFormat="1" applyFont="1" applyBorder="1" applyAlignment="1">
      <alignment horizontal="center"/>
    </xf>
    <xf numFmtId="179" fontId="18" fillId="0" borderId="75" xfId="21" applyNumberFormat="1" applyFont="1" applyBorder="1" applyAlignment="1">
      <alignment horizontal="center"/>
    </xf>
    <xf numFmtId="177" fontId="18" fillId="0" borderId="74" xfId="21" quotePrefix="1" applyNumberFormat="1" applyFont="1" applyBorder="1" applyAlignment="1">
      <alignment horizontal="center"/>
    </xf>
    <xf numFmtId="179" fontId="18" fillId="0" borderId="73" xfId="21" quotePrefix="1" applyNumberFormat="1" applyFont="1" applyBorder="1" applyAlignment="1">
      <alignment horizontal="center"/>
    </xf>
    <xf numFmtId="179" fontId="18" fillId="0" borderId="75" xfId="21" quotePrefix="1" applyNumberFormat="1" applyFont="1" applyBorder="1" applyAlignment="1">
      <alignment horizontal="center"/>
    </xf>
    <xf numFmtId="0" fontId="53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horizontal="center" vertical="center" shrinkToFit="1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177" fontId="56" fillId="0" borderId="35" xfId="0" applyNumberFormat="1" applyFont="1" applyBorder="1" applyAlignment="1" applyProtection="1">
      <alignment horizontal="center" vertical="center"/>
      <protection locked="0"/>
    </xf>
    <xf numFmtId="177" fontId="56" fillId="0" borderId="47" xfId="0" applyNumberFormat="1" applyFont="1" applyBorder="1" applyAlignment="1" applyProtection="1">
      <alignment horizontal="center" vertical="center"/>
      <protection locked="0"/>
    </xf>
    <xf numFmtId="177" fontId="56" fillId="0" borderId="48" xfId="0" applyNumberFormat="1" applyFont="1" applyBorder="1" applyAlignment="1" applyProtection="1">
      <alignment horizontal="center" vertical="center"/>
      <protection locked="0"/>
    </xf>
    <xf numFmtId="180" fontId="50" fillId="0" borderId="27" xfId="0" applyNumberFormat="1" applyFont="1" applyBorder="1" applyAlignment="1" applyProtection="1">
      <alignment horizontal="left" vertical="center" shrinkToFit="1"/>
      <protection locked="0"/>
    </xf>
    <xf numFmtId="177" fontId="58" fillId="0" borderId="49" xfId="21" applyNumberFormat="1" applyFont="1" applyBorder="1" applyAlignment="1" applyProtection="1">
      <alignment horizontal="center"/>
      <protection locked="0"/>
    </xf>
    <xf numFmtId="177" fontId="58" fillId="0" borderId="46" xfId="21" applyNumberFormat="1" applyFont="1" applyBorder="1" applyAlignment="1" applyProtection="1">
      <alignment horizontal="center"/>
      <protection locked="0"/>
    </xf>
    <xf numFmtId="177" fontId="57" fillId="0" borderId="49" xfId="21" applyNumberFormat="1" applyFont="1" applyBorder="1" applyAlignment="1" applyProtection="1">
      <alignment horizontal="center"/>
      <protection locked="0"/>
    </xf>
    <xf numFmtId="177" fontId="57" fillId="0" borderId="46" xfId="21" applyNumberFormat="1" applyFont="1" applyBorder="1" applyAlignment="1" applyProtection="1">
      <alignment horizontal="center"/>
      <protection locked="0"/>
    </xf>
    <xf numFmtId="177" fontId="57" fillId="0" borderId="53" xfId="21" applyNumberFormat="1" applyFont="1" applyBorder="1" applyAlignment="1" applyProtection="1">
      <alignment horizontal="center" vertical="center"/>
      <protection locked="0"/>
    </xf>
    <xf numFmtId="177" fontId="57" fillId="0" borderId="54" xfId="21" applyNumberFormat="1" applyFont="1" applyBorder="1" applyAlignment="1" applyProtection="1">
      <alignment horizontal="center" vertical="center"/>
      <protection locked="0"/>
    </xf>
    <xf numFmtId="49" fontId="57" fillId="0" borderId="52" xfId="21" applyNumberFormat="1" applyFont="1" applyBorder="1" applyAlignment="1" applyProtection="1">
      <alignment horizontal="center" vertical="center" shrinkToFit="1"/>
      <protection locked="0"/>
    </xf>
    <xf numFmtId="49" fontId="57" fillId="0" borderId="33" xfId="21" applyNumberFormat="1" applyFont="1" applyBorder="1" applyAlignment="1" applyProtection="1">
      <alignment horizontal="center" vertical="center" shrinkToFit="1"/>
      <protection locked="0"/>
    </xf>
    <xf numFmtId="177" fontId="57" fillId="0" borderId="35" xfId="21" applyNumberFormat="1" applyFont="1" applyBorder="1" applyAlignment="1" applyProtection="1">
      <alignment horizontal="center"/>
      <protection locked="0"/>
    </xf>
    <xf numFmtId="177" fontId="57" fillId="0" borderId="47" xfId="21" applyNumberFormat="1" applyFont="1" applyBorder="1" applyAlignment="1" applyProtection="1">
      <alignment horizontal="center"/>
      <protection locked="0"/>
    </xf>
    <xf numFmtId="177" fontId="57" fillId="0" borderId="48" xfId="21" applyNumberFormat="1" applyFont="1" applyBorder="1" applyAlignment="1" applyProtection="1">
      <alignment horizontal="center"/>
      <protection locked="0"/>
    </xf>
    <xf numFmtId="177" fontId="57" fillId="0" borderId="55" xfId="21" applyNumberFormat="1" applyFont="1" applyBorder="1" applyAlignment="1" applyProtection="1">
      <alignment horizontal="center"/>
      <protection locked="0"/>
    </xf>
    <xf numFmtId="177" fontId="57" fillId="0" borderId="56" xfId="21" applyNumberFormat="1" applyFont="1" applyBorder="1" applyAlignment="1" applyProtection="1">
      <alignment horizontal="center"/>
      <protection locked="0"/>
    </xf>
    <xf numFmtId="177" fontId="57" fillId="0" borderId="58" xfId="21" applyNumberFormat="1" applyFont="1" applyBorder="1" applyAlignment="1" applyProtection="1">
      <alignment horizontal="center"/>
      <protection locked="0"/>
    </xf>
    <xf numFmtId="177" fontId="57" fillId="0" borderId="59" xfId="21" applyNumberFormat="1" applyFont="1" applyBorder="1" applyAlignment="1" applyProtection="1">
      <alignment horizontal="center"/>
      <protection locked="0"/>
    </xf>
    <xf numFmtId="177" fontId="57" fillId="0" borderId="45" xfId="21" applyNumberFormat="1" applyFont="1" applyBorder="1" applyAlignment="1" applyProtection="1">
      <alignment horizontal="center"/>
      <protection locked="0"/>
    </xf>
    <xf numFmtId="177" fontId="59" fillId="0" borderId="49" xfId="21" applyNumberFormat="1" applyFont="1" applyBorder="1" applyAlignment="1" applyProtection="1">
      <alignment horizontal="center"/>
      <protection locked="0"/>
    </xf>
    <xf numFmtId="177" fontId="59" fillId="0" borderId="50" xfId="21" applyNumberFormat="1" applyFont="1" applyBorder="1" applyAlignment="1" applyProtection="1">
      <alignment horizontal="center"/>
      <protection locked="0"/>
    </xf>
    <xf numFmtId="177" fontId="17" fillId="0" borderId="65" xfId="21" applyNumberFormat="1" applyFont="1" applyBorder="1" applyAlignment="1">
      <alignment horizontal="center"/>
    </xf>
    <xf numFmtId="176" fontId="16" fillId="0" borderId="65" xfId="21" applyNumberFormat="1" applyFont="1" applyBorder="1" applyAlignment="1">
      <alignment horizontal="center" vertical="center"/>
    </xf>
    <xf numFmtId="176" fontId="16" fillId="0" borderId="65" xfId="21" applyNumberFormat="1" applyFont="1" applyBorder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177" fontId="16" fillId="0" borderId="65" xfId="21" applyNumberFormat="1" applyFont="1" applyBorder="1" applyAlignment="1">
      <alignment horizontal="center"/>
    </xf>
    <xf numFmtId="177" fontId="16" fillId="0" borderId="35" xfId="21" applyNumberFormat="1" applyFont="1" applyBorder="1" applyAlignment="1">
      <alignment horizontal="center"/>
    </xf>
    <xf numFmtId="177" fontId="16" fillId="0" borderId="47" xfId="21" applyNumberFormat="1" applyFont="1" applyBorder="1" applyAlignment="1">
      <alignment horizontal="center"/>
    </xf>
    <xf numFmtId="177" fontId="16" fillId="0" borderId="48" xfId="21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2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2 2" xfId="20" xr:uid="{00000000-0005-0000-0000-000014000000}"/>
    <cellStyle name="一般_Sheet1" xfId="21" xr:uid="{00000000-0005-0000-0000-000015000000}"/>
    <cellStyle name="中等" xfId="22" builtinId="28" customBuiltin="1"/>
    <cellStyle name="備註" xfId="27" builtinId="10" customBuiltin="1"/>
    <cellStyle name="合計" xfId="23" builtinId="25" customBuiltin="1"/>
    <cellStyle name="壞" xfId="43" builtinId="27" customBuiltin="1"/>
    <cellStyle name="好" xfId="24" builtinId="26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檢查儲存格" xfId="42" builtinId="23" customBuiltin="1"/>
    <cellStyle name="計算方式" xfId="25" builtinId="22" customBuiltin="1"/>
    <cellStyle name="說明文字" xfId="28" builtinId="53" customBuiltin="1"/>
    <cellStyle name="警告文字" xfId="44" builtinId="11" customBuiltin="1"/>
    <cellStyle name="超連結" xfId="45" builtinId="8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輸入" xfId="40" builtinId="20" customBuiltin="1"/>
    <cellStyle name="輸出" xfId="41" builtinId="21" customBuiltin="1"/>
    <cellStyle name="連結的儲存格" xfId="26" builtinId="24" customBuiltin="1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8" formatCode="h: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b val="0"/>
        <i val="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81" formatCode="dd/mm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81" formatCode="dd/mm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outline val="0"/>
        <shadow val="0"/>
        <u val="none"/>
        <vertAlign val="baseline"/>
        <color rgb="FF660066"/>
      </font>
      <numFmt numFmtId="0" formatCode="General"/>
      <fill>
        <patternFill patternType="none">
          <fgColor indexed="64"/>
          <bgColor auto="1"/>
        </patternFill>
      </fill>
      <protection locked="0" hidden="0"/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45720</xdr:rowOff>
    </xdr:from>
    <xdr:to>
      <xdr:col>5</xdr:col>
      <xdr:colOff>332105</xdr:colOff>
      <xdr:row>3</xdr:row>
      <xdr:rowOff>180128</xdr:rowOff>
    </xdr:to>
    <xdr:pic>
      <xdr:nvPicPr>
        <xdr:cNvPr id="1947" name="Picture 1" descr="Nissin Log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5720"/>
          <a:ext cx="81534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60960</xdr:rowOff>
    </xdr:from>
    <xdr:to>
      <xdr:col>3</xdr:col>
      <xdr:colOff>316865</xdr:colOff>
      <xdr:row>3</xdr:row>
      <xdr:rowOff>188595</xdr:rowOff>
    </xdr:to>
    <xdr:pic>
      <xdr:nvPicPr>
        <xdr:cNvPr id="2855" name="Picture 1" descr="Nissin Log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9860" y="60960"/>
          <a:ext cx="82296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121920</xdr:rowOff>
    </xdr:from>
    <xdr:to>
      <xdr:col>9</xdr:col>
      <xdr:colOff>381000</xdr:colOff>
      <xdr:row>5</xdr:row>
      <xdr:rowOff>7620</xdr:rowOff>
    </xdr:to>
    <xdr:pic>
      <xdr:nvPicPr>
        <xdr:cNvPr id="3879" name="Picture 1" descr="Nissin Logo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140" y="266700"/>
          <a:ext cx="5562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格2" displayName="表格2" ref="A11:AE80" totalsRowShown="0" headerRowDxfId="58" headerRowBorderDxfId="57" tableBorderDxfId="56">
  <sortState xmlns:xlrd2="http://schemas.microsoft.com/office/spreadsheetml/2017/richdata2" ref="A12:AE74">
    <sortCondition ref="O12:O76"/>
  </sortState>
  <tableColumns count="31">
    <tableColumn id="1" xr3:uid="{00000000-0010-0000-0000-000001000000}" name="欄1" dataDxfId="55" dataCellStyle="一般_Sheet1"/>
    <tableColumn id="2" xr3:uid="{00000000-0010-0000-0000-000002000000}" name="欄2" dataDxfId="54" dataCellStyle="一般_Sheet1"/>
    <tableColumn id="3" xr3:uid="{00000000-0010-0000-0000-000003000000}" name="欄3" dataDxfId="53" dataCellStyle="一般_Sheet1"/>
    <tableColumn id="4" xr3:uid="{00000000-0010-0000-0000-000004000000}" name="欄4" dataDxfId="52" dataCellStyle="一般_Sheet1"/>
    <tableColumn id="5" xr3:uid="{00000000-0010-0000-0000-000005000000}" name="欄5" dataDxfId="51" dataCellStyle="一般_Sheet1"/>
    <tableColumn id="6" xr3:uid="{00000000-0010-0000-0000-000006000000}" name="欄6" dataDxfId="50" dataCellStyle="一般_Sheet1"/>
    <tableColumn id="7" xr3:uid="{00000000-0010-0000-0000-000007000000}" name="欄7" dataDxfId="49" dataCellStyle="一般_Sheet1"/>
    <tableColumn id="8" xr3:uid="{00000000-0010-0000-0000-000008000000}" name="欄8" dataDxfId="48" dataCellStyle="一般_Sheet1"/>
    <tableColumn id="9" xr3:uid="{00000000-0010-0000-0000-000009000000}" name="欄9" dataDxfId="47" dataCellStyle="一般_Sheet1"/>
    <tableColumn id="10" xr3:uid="{00000000-0010-0000-0000-00000A000000}" name="欄10" dataDxfId="46" dataCellStyle="一般_Sheet1"/>
    <tableColumn id="11" xr3:uid="{00000000-0010-0000-0000-00000B000000}" name="欄11" dataDxfId="45" dataCellStyle="一般_Sheet1"/>
    <tableColumn id="12" xr3:uid="{00000000-0010-0000-0000-00000C000000}" name="欄12" dataDxfId="44" dataCellStyle="一般_Sheet1"/>
    <tableColumn id="13" xr3:uid="{00000000-0010-0000-0000-00000D000000}" name="欄13" dataDxfId="43" dataCellStyle="一般_Sheet1"/>
    <tableColumn id="14" xr3:uid="{00000000-0010-0000-0000-00000E000000}" name="欄14" dataDxfId="42" dataCellStyle="一般_Sheet1"/>
    <tableColumn id="15" xr3:uid="{00000000-0010-0000-0000-00000F000000}" name="欄15" dataDxfId="41" dataCellStyle="一般_Sheet1"/>
    <tableColumn id="16" xr3:uid="{00000000-0010-0000-0000-000010000000}" name="欄16" dataDxfId="40" dataCellStyle="一般_Sheet1"/>
    <tableColumn id="17" xr3:uid="{00000000-0010-0000-0000-000011000000}" name="欄17" dataDxfId="39" dataCellStyle="一般_Sheet1"/>
    <tableColumn id="18" xr3:uid="{00000000-0010-0000-0000-000012000000}" name="欄18" dataDxfId="38" dataCellStyle="一般_Sheet1"/>
    <tableColumn id="19" xr3:uid="{00000000-0010-0000-0000-000013000000}" name="欄19" dataDxfId="37" dataCellStyle="一般_Sheet1"/>
    <tableColumn id="20" xr3:uid="{00000000-0010-0000-0000-000014000000}" name="欄20" dataDxfId="36" dataCellStyle="一般_Sheet1"/>
    <tableColumn id="21" xr3:uid="{00000000-0010-0000-0000-000015000000}" name="欄21" dataDxfId="35" dataCellStyle="一般_Sheet1"/>
    <tableColumn id="22" xr3:uid="{00000000-0010-0000-0000-000016000000}" name="欄22" dataDxfId="34" dataCellStyle="一般_Sheet1"/>
    <tableColumn id="23" xr3:uid="{00000000-0010-0000-0000-000017000000}" name="欄23" dataDxfId="33" dataCellStyle="一般_Sheet1"/>
    <tableColumn id="24" xr3:uid="{00000000-0010-0000-0000-000018000000}" name="欄24" dataDxfId="32" dataCellStyle="一般_Sheet1"/>
    <tableColumn id="25" xr3:uid="{00000000-0010-0000-0000-000019000000}" name="欄25" dataDxfId="31" dataCellStyle="一般_Sheet1"/>
    <tableColumn id="26" xr3:uid="{00000000-0010-0000-0000-00001A000000}" name="欄26" dataDxfId="30" dataCellStyle="一般_Sheet1"/>
    <tableColumn id="27" xr3:uid="{00000000-0010-0000-0000-00001B000000}" name="欄27" dataDxfId="29" dataCellStyle="一般_Sheet1"/>
    <tableColumn id="28" xr3:uid="{00000000-0010-0000-0000-00001C000000}" name="欄28" dataDxfId="28" dataCellStyle="一般_Sheet1"/>
    <tableColumn id="29" xr3:uid="{00000000-0010-0000-0000-00001D000000}" name="欄29" dataDxfId="27" dataCellStyle="一般_Sheet1"/>
    <tableColumn id="30" xr3:uid="{00000000-0010-0000-0000-00001E000000}" name="欄30" dataDxfId="26" dataCellStyle="一般_Sheet1"/>
    <tableColumn id="31" xr3:uid="{00000000-0010-0000-0000-00001F000000}" name="欄31" dataDxfId="25" dataCellStyle="一般_Sheet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表格3" displayName="表格3" ref="A11:U36" totalsRowShown="0" headerRowDxfId="24" dataDxfId="23" headerRowBorderDxfId="21" tableBorderDxfId="22">
  <sortState xmlns:xlrd2="http://schemas.microsoft.com/office/spreadsheetml/2017/richdata2" ref="A12:U36">
    <sortCondition ref="E12:E36"/>
  </sortState>
  <tableColumns count="21">
    <tableColumn id="1" xr3:uid="{00000000-0010-0000-0100-000001000000}" name="欄1" dataDxfId="20" dataCellStyle="一般_Sheet1"/>
    <tableColumn id="2" xr3:uid="{00000000-0010-0000-0100-000002000000}" name="欄2" dataDxfId="19"/>
    <tableColumn id="3" xr3:uid="{00000000-0010-0000-0100-000003000000}" name="欄3" dataDxfId="18" dataCellStyle="一般_Sheet1"/>
    <tableColumn id="4" xr3:uid="{00000000-0010-0000-0100-000004000000}" name="欄4" dataDxfId="17" dataCellStyle="一般_Sheet1"/>
    <tableColumn id="5" xr3:uid="{00000000-0010-0000-0100-000005000000}" name="欄5" dataDxfId="16" dataCellStyle="一般_Sheet1"/>
    <tableColumn id="6" xr3:uid="{00000000-0010-0000-0100-000006000000}" name="欄6" dataDxfId="15" dataCellStyle="一般_Sheet1"/>
    <tableColumn id="7" xr3:uid="{00000000-0010-0000-0100-000007000000}" name="欄7" dataDxfId="14" dataCellStyle="一般_Sheet1"/>
    <tableColumn id="8" xr3:uid="{00000000-0010-0000-0100-000008000000}" name="欄8" dataDxfId="13" dataCellStyle="一般_Sheet1"/>
    <tableColumn id="9" xr3:uid="{00000000-0010-0000-0100-000009000000}" name="欄9" dataDxfId="12" dataCellStyle="一般_Sheet1"/>
    <tableColumn id="10" xr3:uid="{00000000-0010-0000-0100-00000A000000}" name="欄10" dataDxfId="11" dataCellStyle="一般_Sheet1"/>
    <tableColumn id="11" xr3:uid="{00000000-0010-0000-0100-00000B000000}" name="欄11" dataDxfId="10" dataCellStyle="一般_Sheet1"/>
    <tableColumn id="12" xr3:uid="{00000000-0010-0000-0100-00000C000000}" name="欄12" dataDxfId="9" dataCellStyle="一般_Sheet1"/>
    <tableColumn id="13" xr3:uid="{00000000-0010-0000-0100-00000D000000}" name="欄13" dataDxfId="8" dataCellStyle="一般_Sheet1"/>
    <tableColumn id="14" xr3:uid="{00000000-0010-0000-0100-00000E000000}" name="欄14" dataDxfId="7" dataCellStyle="一般_Sheet1"/>
    <tableColumn id="15" xr3:uid="{00000000-0010-0000-0100-00000F000000}" name="欄15" dataDxfId="6" dataCellStyle="一般_Sheet1"/>
    <tableColumn id="16" xr3:uid="{00000000-0010-0000-0100-000010000000}" name="欄16" dataDxfId="5" dataCellStyle="一般_Sheet1"/>
    <tableColumn id="17" xr3:uid="{00000000-0010-0000-0100-000011000000}" name="欄17" dataDxfId="4" dataCellStyle="一般_Sheet1"/>
    <tableColumn id="18" xr3:uid="{00000000-0010-0000-0100-000012000000}" name="欄18" dataDxfId="3" dataCellStyle="一般_Sheet1"/>
    <tableColumn id="19" xr3:uid="{00000000-0010-0000-0100-000013000000}" name="欄19" dataDxfId="2" dataCellStyle="一般_Sheet1"/>
    <tableColumn id="20" xr3:uid="{00000000-0010-0000-0100-000014000000}" name="欄20" dataDxfId="1" dataCellStyle="一般_Sheet1"/>
    <tableColumn id="21" xr3:uid="{00000000-0010-0000-0100-000015000000}" name="欄21" dataDxfId="0" dataCellStyle="一般_Sheet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224"/>
  <sheetViews>
    <sheetView tabSelected="1" zoomScale="90" zoomScaleNormal="90" workbookViewId="0">
      <selection activeCell="A8" sqref="A8"/>
    </sheetView>
  </sheetViews>
  <sheetFormatPr defaultColWidth="9" defaultRowHeight="16.5"/>
  <cols>
    <col min="1" max="1" width="22.5" style="170" customWidth="1"/>
    <col min="2" max="2" width="11.375" style="251" customWidth="1"/>
    <col min="3" max="3" width="6.875" style="170" bestFit="1" customWidth="1"/>
    <col min="4" max="4" width="5.5" style="171" bestFit="1" customWidth="1"/>
    <col min="5" max="5" width="5.5" style="170" customWidth="1"/>
    <col min="6" max="6" width="6.875" style="170" bestFit="1" customWidth="1"/>
    <col min="7" max="7" width="5.625" style="171" bestFit="1" customWidth="1"/>
    <col min="8" max="8" width="5.5" style="170" customWidth="1"/>
    <col min="9" max="9" width="6.875" style="170" bestFit="1" customWidth="1"/>
    <col min="10" max="10" width="6.125" style="170" customWidth="1"/>
    <col min="11" max="11" width="7.125" style="170" bestFit="1" customWidth="1"/>
    <col min="12" max="12" width="6.375" style="171" bestFit="1" customWidth="1"/>
    <col min="13" max="14" width="8" style="171" customWidth="1"/>
    <col min="15" max="15" width="9.5" style="170" customWidth="1"/>
    <col min="16" max="16" width="6.125" style="172" customWidth="1"/>
    <col min="17" max="17" width="6.875" style="170" bestFit="1" customWidth="1"/>
    <col min="18" max="18" width="6.125" style="172" customWidth="1"/>
    <col min="19" max="19" width="6.875" style="170" bestFit="1" customWidth="1"/>
    <col min="20" max="20" width="6.125" style="172" customWidth="1"/>
    <col min="21" max="21" width="6.625" style="170" bestFit="1" customWidth="1"/>
    <col min="22" max="22" width="6.125" style="172" customWidth="1"/>
    <col min="23" max="23" width="7.625" style="170" bestFit="1" customWidth="1"/>
    <col min="24" max="24" width="6.125" style="172" customWidth="1"/>
    <col min="25" max="25" width="7.875" style="170" bestFit="1" customWidth="1"/>
    <col min="26" max="26" width="6.125" style="172" customWidth="1"/>
    <col min="27" max="27" width="7.5" style="170" bestFit="1" customWidth="1"/>
    <col min="28" max="28" width="6.125" style="172" customWidth="1"/>
    <col min="29" max="29" width="7.5" style="170" bestFit="1" customWidth="1"/>
    <col min="30" max="30" width="12.875" style="170" bestFit="1" customWidth="1"/>
    <col min="31" max="31" width="13.125" style="170" bestFit="1" customWidth="1"/>
    <col min="32" max="52" width="9" style="169" customWidth="1"/>
    <col min="53" max="16384" width="9" style="170"/>
  </cols>
  <sheetData>
    <row r="1" spans="1:52" ht="25.5">
      <c r="A1" s="300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</row>
    <row r="2" spans="1:52">
      <c r="A2" s="301" t="s">
        <v>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</row>
    <row r="3" spans="1:52">
      <c r="A3" s="302" t="s">
        <v>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</row>
    <row r="4" spans="1:52">
      <c r="A4" s="302" t="s">
        <v>3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</row>
    <row r="6" spans="1:52" ht="17.25" thickBot="1">
      <c r="A6" s="170" t="s">
        <v>126</v>
      </c>
      <c r="B6" s="306">
        <v>45153</v>
      </c>
      <c r="C6" s="306"/>
    </row>
    <row r="7" spans="1:52" ht="17.25" thickBot="1">
      <c r="A7" s="303" t="s">
        <v>305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5"/>
    </row>
    <row r="8" spans="1:52" ht="17.25" thickBot="1">
      <c r="A8" s="173"/>
      <c r="B8" s="174"/>
      <c r="C8" s="173"/>
      <c r="D8" s="175"/>
      <c r="E8" s="173"/>
      <c r="F8" s="173"/>
      <c r="G8" s="175"/>
      <c r="H8" s="173"/>
      <c r="I8" s="173"/>
      <c r="J8" s="173"/>
      <c r="K8" s="173"/>
      <c r="L8" s="175"/>
      <c r="M8" s="175"/>
      <c r="N8" s="175"/>
      <c r="O8" s="173"/>
      <c r="P8" s="176"/>
      <c r="Q8" s="173"/>
      <c r="R8" s="176"/>
      <c r="S8" s="173"/>
      <c r="T8" s="176"/>
      <c r="U8" s="173"/>
      <c r="V8" s="176"/>
      <c r="W8" s="173"/>
      <c r="X8" s="176"/>
      <c r="Y8" s="173"/>
      <c r="Z8" s="176"/>
      <c r="AA8" s="173"/>
      <c r="AB8" s="176"/>
      <c r="AC8" s="173"/>
      <c r="AD8" s="173"/>
      <c r="AE8" s="177"/>
    </row>
    <row r="9" spans="1:52" ht="17.25" thickBot="1">
      <c r="A9" s="311" t="s">
        <v>4</v>
      </c>
      <c r="B9" s="313" t="s">
        <v>5</v>
      </c>
      <c r="C9" s="309" t="s">
        <v>6</v>
      </c>
      <c r="D9" s="310"/>
      <c r="E9" s="178"/>
      <c r="F9" s="307" t="s">
        <v>7</v>
      </c>
      <c r="G9" s="308"/>
      <c r="H9" s="179"/>
      <c r="I9" s="323" t="s">
        <v>8</v>
      </c>
      <c r="J9" s="324"/>
      <c r="K9" s="309" t="s">
        <v>9</v>
      </c>
      <c r="L9" s="310"/>
      <c r="M9" s="322" t="s">
        <v>115</v>
      </c>
      <c r="N9" s="310"/>
      <c r="O9" s="178" t="s">
        <v>10</v>
      </c>
      <c r="P9" s="315" t="s">
        <v>11</v>
      </c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7"/>
      <c r="AD9" s="180" t="s">
        <v>12</v>
      </c>
      <c r="AE9" s="181" t="s">
        <v>13</v>
      </c>
    </row>
    <row r="10" spans="1:52" ht="17.25" thickBot="1">
      <c r="A10" s="312"/>
      <c r="B10" s="314"/>
      <c r="C10" s="318" t="s">
        <v>14</v>
      </c>
      <c r="D10" s="319"/>
      <c r="E10" s="182" t="s">
        <v>15</v>
      </c>
      <c r="F10" s="318" t="s">
        <v>14</v>
      </c>
      <c r="G10" s="319"/>
      <c r="H10" s="182" t="s">
        <v>15</v>
      </c>
      <c r="I10" s="318" t="s">
        <v>16</v>
      </c>
      <c r="J10" s="320"/>
      <c r="K10" s="318" t="s">
        <v>14</v>
      </c>
      <c r="L10" s="319"/>
      <c r="M10" s="321" t="s">
        <v>116</v>
      </c>
      <c r="N10" s="319"/>
      <c r="O10" s="182" t="s">
        <v>17</v>
      </c>
      <c r="P10" s="183" t="s">
        <v>18</v>
      </c>
      <c r="Q10" s="184" t="s">
        <v>19</v>
      </c>
      <c r="R10" s="183" t="s">
        <v>18</v>
      </c>
      <c r="S10" s="184" t="s">
        <v>20</v>
      </c>
      <c r="T10" s="183" t="s">
        <v>18</v>
      </c>
      <c r="U10" s="184" t="s">
        <v>21</v>
      </c>
      <c r="V10" s="183" t="s">
        <v>18</v>
      </c>
      <c r="W10" s="184" t="s">
        <v>22</v>
      </c>
      <c r="X10" s="183" t="s">
        <v>18</v>
      </c>
      <c r="Y10" s="184" t="s">
        <v>23</v>
      </c>
      <c r="Z10" s="183" t="s">
        <v>18</v>
      </c>
      <c r="AA10" s="184" t="s">
        <v>24</v>
      </c>
      <c r="AB10" s="183" t="s">
        <v>18</v>
      </c>
      <c r="AC10" s="184" t="s">
        <v>25</v>
      </c>
      <c r="AD10" s="185" t="s">
        <v>26</v>
      </c>
      <c r="AE10" s="186" t="s">
        <v>26</v>
      </c>
    </row>
    <row r="11" spans="1:52" s="202" customFormat="1">
      <c r="A11" s="187" t="s">
        <v>127</v>
      </c>
      <c r="B11" s="188" t="s">
        <v>128</v>
      </c>
      <c r="C11" s="189" t="s">
        <v>129</v>
      </c>
      <c r="D11" s="190" t="s">
        <v>130</v>
      </c>
      <c r="E11" s="191" t="s">
        <v>131</v>
      </c>
      <c r="F11" s="189" t="s">
        <v>132</v>
      </c>
      <c r="G11" s="190" t="s">
        <v>133</v>
      </c>
      <c r="H11" s="191" t="s">
        <v>134</v>
      </c>
      <c r="I11" s="192" t="s">
        <v>135</v>
      </c>
      <c r="J11" s="193" t="s">
        <v>136</v>
      </c>
      <c r="K11" s="189" t="s">
        <v>137</v>
      </c>
      <c r="L11" s="194" t="s">
        <v>138</v>
      </c>
      <c r="M11" s="192" t="s">
        <v>139</v>
      </c>
      <c r="N11" s="195" t="s">
        <v>140</v>
      </c>
      <c r="O11" s="196" t="s">
        <v>141</v>
      </c>
      <c r="P11" s="197" t="s">
        <v>142</v>
      </c>
      <c r="Q11" s="195" t="s">
        <v>143</v>
      </c>
      <c r="R11" s="192" t="s">
        <v>144</v>
      </c>
      <c r="S11" s="195" t="s">
        <v>145</v>
      </c>
      <c r="T11" s="198" t="s">
        <v>146</v>
      </c>
      <c r="U11" s="194" t="s">
        <v>147</v>
      </c>
      <c r="V11" s="189" t="s">
        <v>148</v>
      </c>
      <c r="W11" s="191" t="s">
        <v>149</v>
      </c>
      <c r="X11" s="192" t="s">
        <v>150</v>
      </c>
      <c r="Y11" s="199" t="s">
        <v>151</v>
      </c>
      <c r="Z11" s="189" t="s">
        <v>152</v>
      </c>
      <c r="AA11" s="191" t="s">
        <v>153</v>
      </c>
      <c r="AB11" s="189" t="s">
        <v>154</v>
      </c>
      <c r="AC11" s="191" t="s">
        <v>155</v>
      </c>
      <c r="AD11" s="200" t="s">
        <v>156</v>
      </c>
      <c r="AE11" s="201" t="s">
        <v>157</v>
      </c>
    </row>
    <row r="12" spans="1:52">
      <c r="A12" s="203" t="s">
        <v>195</v>
      </c>
      <c r="B12" s="204" t="s">
        <v>240</v>
      </c>
      <c r="C12" s="205" t="s">
        <v>28</v>
      </c>
      <c r="D12" s="206" t="s">
        <v>28</v>
      </c>
      <c r="E12" s="207" t="s">
        <v>28</v>
      </c>
      <c r="F12" s="205" t="s">
        <v>28</v>
      </c>
      <c r="G12" s="206" t="s">
        <v>28</v>
      </c>
      <c r="H12" s="207" t="s">
        <v>28</v>
      </c>
      <c r="I12" s="205" t="s">
        <v>28</v>
      </c>
      <c r="J12" s="206" t="s">
        <v>28</v>
      </c>
      <c r="K12" s="205">
        <v>45159</v>
      </c>
      <c r="L12" s="208">
        <v>0.95833333333333337</v>
      </c>
      <c r="M12" s="209">
        <f>K12-3</f>
        <v>45156</v>
      </c>
      <c r="N12" s="210">
        <v>0.41666666666666669</v>
      </c>
      <c r="O12" s="211">
        <v>45161</v>
      </c>
      <c r="P12" s="212">
        <v>9</v>
      </c>
      <c r="Q12" s="213">
        <f>+$O12+P12</f>
        <v>45170</v>
      </c>
      <c r="R12" s="212">
        <v>8</v>
      </c>
      <c r="S12" s="213">
        <f>+$O12+R12</f>
        <v>45169</v>
      </c>
      <c r="T12" s="212">
        <v>6</v>
      </c>
      <c r="U12" s="213">
        <f>+$O12+T12</f>
        <v>45167</v>
      </c>
      <c r="V12" s="212">
        <v>6</v>
      </c>
      <c r="W12" s="213">
        <f>+$O12+V12</f>
        <v>45167</v>
      </c>
      <c r="X12" s="212">
        <v>7</v>
      </c>
      <c r="Y12" s="213">
        <f>+$O12+X12</f>
        <v>45168</v>
      </c>
      <c r="Z12" s="289" t="s">
        <v>28</v>
      </c>
      <c r="AA12" s="290" t="s">
        <v>28</v>
      </c>
      <c r="AB12" s="289" t="s">
        <v>28</v>
      </c>
      <c r="AC12" s="290" t="s">
        <v>28</v>
      </c>
      <c r="AD12" s="214" t="s">
        <v>124</v>
      </c>
      <c r="AE12" s="215" t="s">
        <v>40</v>
      </c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</row>
    <row r="13" spans="1:52">
      <c r="A13" s="203" t="s">
        <v>168</v>
      </c>
      <c r="B13" s="204" t="s">
        <v>241</v>
      </c>
      <c r="C13" s="205" t="s">
        <v>28</v>
      </c>
      <c r="D13" s="206" t="s">
        <v>28</v>
      </c>
      <c r="E13" s="207" t="s">
        <v>28</v>
      </c>
      <c r="F13" s="205" t="s">
        <v>28</v>
      </c>
      <c r="G13" s="206" t="s">
        <v>28</v>
      </c>
      <c r="H13" s="207" t="s">
        <v>28</v>
      </c>
      <c r="I13" s="205" t="s">
        <v>28</v>
      </c>
      <c r="J13" s="206" t="s">
        <v>28</v>
      </c>
      <c r="K13" s="205">
        <v>45166</v>
      </c>
      <c r="L13" s="208">
        <v>0.95833333333333337</v>
      </c>
      <c r="M13" s="209">
        <f>K13-3</f>
        <v>45163</v>
      </c>
      <c r="N13" s="210">
        <v>0.41666666666666669</v>
      </c>
      <c r="O13" s="211">
        <v>45168</v>
      </c>
      <c r="P13" s="212">
        <v>9</v>
      </c>
      <c r="Q13" s="213">
        <f>+$O13+P13</f>
        <v>45177</v>
      </c>
      <c r="R13" s="212">
        <v>8</v>
      </c>
      <c r="S13" s="213">
        <f>+$O13+R13</f>
        <v>45176</v>
      </c>
      <c r="T13" s="212">
        <v>6</v>
      </c>
      <c r="U13" s="213">
        <f>+$O13+T13</f>
        <v>45174</v>
      </c>
      <c r="V13" s="212">
        <v>6</v>
      </c>
      <c r="W13" s="213">
        <f>+$O13+V13</f>
        <v>45174</v>
      </c>
      <c r="X13" s="212">
        <v>7</v>
      </c>
      <c r="Y13" s="213">
        <f>+$O13+X13</f>
        <v>45175</v>
      </c>
      <c r="Z13" s="289" t="s">
        <v>28</v>
      </c>
      <c r="AA13" s="290" t="s">
        <v>28</v>
      </c>
      <c r="AB13" s="289" t="s">
        <v>28</v>
      </c>
      <c r="AC13" s="290" t="s">
        <v>28</v>
      </c>
      <c r="AD13" s="214" t="s">
        <v>124</v>
      </c>
      <c r="AE13" s="215" t="s">
        <v>40</v>
      </c>
    </row>
    <row r="14" spans="1:52">
      <c r="A14" s="203" t="s">
        <v>163</v>
      </c>
      <c r="B14" s="204" t="s">
        <v>242</v>
      </c>
      <c r="C14" s="205" t="s">
        <v>28</v>
      </c>
      <c r="D14" s="206" t="s">
        <v>28</v>
      </c>
      <c r="E14" s="207" t="s">
        <v>28</v>
      </c>
      <c r="F14" s="205" t="s">
        <v>28</v>
      </c>
      <c r="G14" s="206" t="s">
        <v>28</v>
      </c>
      <c r="H14" s="207" t="s">
        <v>28</v>
      </c>
      <c r="I14" s="205" t="s">
        <v>28</v>
      </c>
      <c r="J14" s="206" t="s">
        <v>28</v>
      </c>
      <c r="K14" s="205">
        <v>45173</v>
      </c>
      <c r="L14" s="208">
        <v>0.95833333333333337</v>
      </c>
      <c r="M14" s="209">
        <f>K14-3</f>
        <v>45170</v>
      </c>
      <c r="N14" s="210">
        <v>0.41666666666666669</v>
      </c>
      <c r="O14" s="211">
        <v>45175</v>
      </c>
      <c r="P14" s="212">
        <v>9</v>
      </c>
      <c r="Q14" s="213">
        <f>+$O14+P14</f>
        <v>45184</v>
      </c>
      <c r="R14" s="212">
        <v>8</v>
      </c>
      <c r="S14" s="213">
        <f>+$O14+R14</f>
        <v>45183</v>
      </c>
      <c r="T14" s="212">
        <v>6</v>
      </c>
      <c r="U14" s="213">
        <f>+$O14+T14</f>
        <v>45181</v>
      </c>
      <c r="V14" s="212">
        <v>6</v>
      </c>
      <c r="W14" s="213">
        <f>+$O14+V14</f>
        <v>45181</v>
      </c>
      <c r="X14" s="212">
        <v>7</v>
      </c>
      <c r="Y14" s="213">
        <f>+$O14+X14</f>
        <v>45182</v>
      </c>
      <c r="Z14" s="289" t="s">
        <v>28</v>
      </c>
      <c r="AA14" s="290" t="s">
        <v>28</v>
      </c>
      <c r="AB14" s="289" t="s">
        <v>28</v>
      </c>
      <c r="AC14" s="290" t="s">
        <v>28</v>
      </c>
      <c r="AD14" s="214" t="s">
        <v>124</v>
      </c>
      <c r="AE14" s="215" t="s">
        <v>40</v>
      </c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</row>
    <row r="15" spans="1:52">
      <c r="A15" s="203" t="s">
        <v>177</v>
      </c>
      <c r="B15" s="204" t="s">
        <v>192</v>
      </c>
      <c r="C15" s="205" t="s">
        <v>28</v>
      </c>
      <c r="D15" s="206" t="s">
        <v>28</v>
      </c>
      <c r="E15" s="207" t="s">
        <v>28</v>
      </c>
      <c r="F15" s="205" t="s">
        <v>28</v>
      </c>
      <c r="G15" s="206" t="s">
        <v>28</v>
      </c>
      <c r="H15" s="207" t="s">
        <v>28</v>
      </c>
      <c r="I15" s="205" t="s">
        <v>28</v>
      </c>
      <c r="J15" s="206" t="s">
        <v>28</v>
      </c>
      <c r="K15" s="205">
        <v>45180</v>
      </c>
      <c r="L15" s="208">
        <v>0.95833333333333337</v>
      </c>
      <c r="M15" s="209">
        <v>44561</v>
      </c>
      <c r="N15" s="210">
        <v>0.41666666666666669</v>
      </c>
      <c r="O15" s="211">
        <v>45182</v>
      </c>
      <c r="P15" s="212">
        <v>9</v>
      </c>
      <c r="Q15" s="213">
        <f>+$O15+P15</f>
        <v>45191</v>
      </c>
      <c r="R15" s="212">
        <v>8</v>
      </c>
      <c r="S15" s="213">
        <f>+$O15+R15</f>
        <v>45190</v>
      </c>
      <c r="T15" s="212">
        <v>6</v>
      </c>
      <c r="U15" s="213">
        <f>+$O15+T15</f>
        <v>45188</v>
      </c>
      <c r="V15" s="212">
        <v>6</v>
      </c>
      <c r="W15" s="213">
        <f>+$O15+V15</f>
        <v>45188</v>
      </c>
      <c r="X15" s="212">
        <v>7</v>
      </c>
      <c r="Y15" s="213">
        <f>+$O15+X15</f>
        <v>45189</v>
      </c>
      <c r="Z15" s="289" t="s">
        <v>28</v>
      </c>
      <c r="AA15" s="290" t="s">
        <v>28</v>
      </c>
      <c r="AB15" s="289" t="s">
        <v>28</v>
      </c>
      <c r="AC15" s="290" t="s">
        <v>28</v>
      </c>
      <c r="AD15" s="214" t="s">
        <v>124</v>
      </c>
      <c r="AE15" s="215" t="s">
        <v>40</v>
      </c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</row>
    <row r="16" spans="1:52">
      <c r="A16" s="203" t="s">
        <v>195</v>
      </c>
      <c r="B16" s="204" t="s">
        <v>243</v>
      </c>
      <c r="C16" s="205" t="s">
        <v>28</v>
      </c>
      <c r="D16" s="206" t="s">
        <v>28</v>
      </c>
      <c r="E16" s="207" t="s">
        <v>28</v>
      </c>
      <c r="F16" s="205" t="s">
        <v>28</v>
      </c>
      <c r="G16" s="206" t="s">
        <v>28</v>
      </c>
      <c r="H16" s="207" t="s">
        <v>28</v>
      </c>
      <c r="I16" s="205" t="s">
        <v>28</v>
      </c>
      <c r="J16" s="206" t="s">
        <v>28</v>
      </c>
      <c r="K16" s="205">
        <v>45187</v>
      </c>
      <c r="L16" s="208">
        <v>0.95833333333333337</v>
      </c>
      <c r="M16" s="209">
        <f>K16-3</f>
        <v>45184</v>
      </c>
      <c r="N16" s="210">
        <v>0.41666666666666669</v>
      </c>
      <c r="O16" s="211">
        <v>45189</v>
      </c>
      <c r="P16" s="212">
        <v>9</v>
      </c>
      <c r="Q16" s="213">
        <f>+$O16+P16</f>
        <v>45198</v>
      </c>
      <c r="R16" s="212">
        <v>8</v>
      </c>
      <c r="S16" s="213">
        <f>+$O16+R16</f>
        <v>45197</v>
      </c>
      <c r="T16" s="212">
        <v>6</v>
      </c>
      <c r="U16" s="213">
        <f>+$O16+T16</f>
        <v>45195</v>
      </c>
      <c r="V16" s="212">
        <v>6</v>
      </c>
      <c r="W16" s="213">
        <f>+$O16+V16</f>
        <v>45195</v>
      </c>
      <c r="X16" s="212">
        <v>7</v>
      </c>
      <c r="Y16" s="213">
        <f>+$O16+X16</f>
        <v>45196</v>
      </c>
      <c r="Z16" s="289" t="s">
        <v>28</v>
      </c>
      <c r="AA16" s="290" t="s">
        <v>28</v>
      </c>
      <c r="AB16" s="289" t="s">
        <v>28</v>
      </c>
      <c r="AC16" s="290" t="s">
        <v>28</v>
      </c>
      <c r="AD16" s="214" t="s">
        <v>124</v>
      </c>
      <c r="AE16" s="215" t="s">
        <v>40</v>
      </c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</row>
    <row r="17" spans="1:52">
      <c r="A17" s="258" t="s">
        <v>178</v>
      </c>
      <c r="B17" s="259" t="s">
        <v>244</v>
      </c>
      <c r="C17" s="260">
        <f>+K17-2</f>
        <v>45174</v>
      </c>
      <c r="D17" s="261" t="s">
        <v>27</v>
      </c>
      <c r="E17" s="262" t="s">
        <v>28</v>
      </c>
      <c r="F17" s="260">
        <f>+K17-1</f>
        <v>45175</v>
      </c>
      <c r="G17" s="261" t="s">
        <v>27</v>
      </c>
      <c r="H17" s="262" t="s">
        <v>28</v>
      </c>
      <c r="I17" s="264">
        <f>F17</f>
        <v>45175</v>
      </c>
      <c r="J17" s="271">
        <v>0.70833333333333337</v>
      </c>
      <c r="K17" s="260">
        <v>45176</v>
      </c>
      <c r="L17" s="263">
        <v>0.95833333333333337</v>
      </c>
      <c r="M17" s="264">
        <f>+K17-1</f>
        <v>45175</v>
      </c>
      <c r="N17" s="265">
        <v>0.625</v>
      </c>
      <c r="O17" s="266">
        <v>45178</v>
      </c>
      <c r="P17" s="267">
        <v>3</v>
      </c>
      <c r="Q17" s="268">
        <f>O17+P17</f>
        <v>45181</v>
      </c>
      <c r="R17" s="267">
        <v>4</v>
      </c>
      <c r="S17" s="268">
        <f>O17+R17</f>
        <v>45182</v>
      </c>
      <c r="T17" s="267">
        <v>7</v>
      </c>
      <c r="U17" s="268">
        <f>O17+T17</f>
        <v>45185</v>
      </c>
      <c r="V17" s="267">
        <v>8</v>
      </c>
      <c r="W17" s="268">
        <f>O17+V17</f>
        <v>45186</v>
      </c>
      <c r="X17" s="267">
        <v>6</v>
      </c>
      <c r="Y17" s="268">
        <f>O17+X17</f>
        <v>45184</v>
      </c>
      <c r="Z17" s="267" t="s">
        <v>28</v>
      </c>
      <c r="AA17" s="268" t="s">
        <v>28</v>
      </c>
      <c r="AB17" s="267" t="s">
        <v>28</v>
      </c>
      <c r="AC17" s="268" t="s">
        <v>28</v>
      </c>
      <c r="AD17" s="269" t="s">
        <v>196</v>
      </c>
      <c r="AE17" s="270" t="s">
        <v>30</v>
      </c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</row>
    <row r="18" spans="1:52">
      <c r="A18" s="258" t="s">
        <v>172</v>
      </c>
      <c r="B18" s="259" t="s">
        <v>190</v>
      </c>
      <c r="C18" s="260">
        <f>+K18-2</f>
        <v>45181</v>
      </c>
      <c r="D18" s="261" t="s">
        <v>27</v>
      </c>
      <c r="E18" s="262" t="s">
        <v>28</v>
      </c>
      <c r="F18" s="260">
        <f>+K18-1</f>
        <v>45182</v>
      </c>
      <c r="G18" s="261" t="s">
        <v>27</v>
      </c>
      <c r="H18" s="262" t="s">
        <v>28</v>
      </c>
      <c r="I18" s="264">
        <f>F18</f>
        <v>45182</v>
      </c>
      <c r="J18" s="271">
        <v>0.5</v>
      </c>
      <c r="K18" s="260">
        <v>45183</v>
      </c>
      <c r="L18" s="263">
        <v>0.95833333333333337</v>
      </c>
      <c r="M18" s="264">
        <f t="shared" ref="M18:M21" si="0">K18-1</f>
        <v>45182</v>
      </c>
      <c r="N18" s="265">
        <v>0.625</v>
      </c>
      <c r="O18" s="266">
        <v>45185</v>
      </c>
      <c r="P18" s="267">
        <v>3</v>
      </c>
      <c r="Q18" s="268">
        <f>O18+P18</f>
        <v>45188</v>
      </c>
      <c r="R18" s="267">
        <v>4</v>
      </c>
      <c r="S18" s="268">
        <f>+$O18+R18</f>
        <v>45189</v>
      </c>
      <c r="T18" s="267">
        <v>7</v>
      </c>
      <c r="U18" s="268">
        <f t="shared" ref="U18:U26" si="1">+$O18+T18</f>
        <v>45192</v>
      </c>
      <c r="V18" s="267">
        <v>8</v>
      </c>
      <c r="W18" s="268">
        <f t="shared" ref="W18:W26" si="2">+$O18+V18</f>
        <v>45193</v>
      </c>
      <c r="X18" s="267">
        <v>6</v>
      </c>
      <c r="Y18" s="268">
        <f>+$O18+X18</f>
        <v>45191</v>
      </c>
      <c r="Z18" s="267" t="s">
        <v>28</v>
      </c>
      <c r="AA18" s="268" t="s">
        <v>28</v>
      </c>
      <c r="AB18" s="267" t="s">
        <v>28</v>
      </c>
      <c r="AC18" s="268" t="s">
        <v>28</v>
      </c>
      <c r="AD18" s="269" t="s">
        <v>196</v>
      </c>
      <c r="AE18" s="270" t="s">
        <v>30</v>
      </c>
    </row>
    <row r="19" spans="1:52">
      <c r="A19" s="258" t="s">
        <v>165</v>
      </c>
      <c r="B19" s="259" t="s">
        <v>190</v>
      </c>
      <c r="C19" s="260">
        <f>+K19-2</f>
        <v>45188</v>
      </c>
      <c r="D19" s="261" t="s">
        <v>27</v>
      </c>
      <c r="E19" s="262" t="s">
        <v>28</v>
      </c>
      <c r="F19" s="260">
        <f>+K19-1</f>
        <v>45189</v>
      </c>
      <c r="G19" s="261" t="s">
        <v>27</v>
      </c>
      <c r="H19" s="262" t="s">
        <v>28</v>
      </c>
      <c r="I19" s="264">
        <f>F19</f>
        <v>45189</v>
      </c>
      <c r="J19" s="271">
        <v>0.70833333333333337</v>
      </c>
      <c r="K19" s="260">
        <v>45190</v>
      </c>
      <c r="L19" s="263">
        <v>0.95833333333333337</v>
      </c>
      <c r="M19" s="264">
        <f t="shared" si="0"/>
        <v>45189</v>
      </c>
      <c r="N19" s="265">
        <v>0.625</v>
      </c>
      <c r="O19" s="266">
        <v>45192</v>
      </c>
      <c r="P19" s="267">
        <v>3</v>
      </c>
      <c r="Q19" s="268">
        <f>O19+P19</f>
        <v>45195</v>
      </c>
      <c r="R19" s="267">
        <v>4</v>
      </c>
      <c r="S19" s="268">
        <f>+$O19+R19</f>
        <v>45196</v>
      </c>
      <c r="T19" s="267">
        <v>7</v>
      </c>
      <c r="U19" s="268">
        <f t="shared" si="1"/>
        <v>45199</v>
      </c>
      <c r="V19" s="267">
        <v>8</v>
      </c>
      <c r="W19" s="268">
        <f t="shared" si="2"/>
        <v>45200</v>
      </c>
      <c r="X19" s="267">
        <v>6</v>
      </c>
      <c r="Y19" s="268">
        <f>+$O19+X19</f>
        <v>45198</v>
      </c>
      <c r="Z19" s="267" t="s">
        <v>28</v>
      </c>
      <c r="AA19" s="268" t="s">
        <v>28</v>
      </c>
      <c r="AB19" s="267" t="s">
        <v>28</v>
      </c>
      <c r="AC19" s="268" t="s">
        <v>28</v>
      </c>
      <c r="AD19" s="269" t="s">
        <v>196</v>
      </c>
      <c r="AE19" s="270" t="s">
        <v>30</v>
      </c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</row>
    <row r="20" spans="1:52">
      <c r="A20" s="258" t="s">
        <v>171</v>
      </c>
      <c r="B20" s="259" t="s">
        <v>210</v>
      </c>
      <c r="C20" s="260">
        <f>+K20-2</f>
        <v>45195</v>
      </c>
      <c r="D20" s="261" t="s">
        <v>27</v>
      </c>
      <c r="E20" s="262" t="s">
        <v>28</v>
      </c>
      <c r="F20" s="260">
        <f>+K20-1</f>
        <v>45196</v>
      </c>
      <c r="G20" s="261" t="s">
        <v>27</v>
      </c>
      <c r="H20" s="262" t="s">
        <v>28</v>
      </c>
      <c r="I20" s="264">
        <f>F20</f>
        <v>45196</v>
      </c>
      <c r="J20" s="271">
        <v>0.70833333333333337</v>
      </c>
      <c r="K20" s="260">
        <v>45197</v>
      </c>
      <c r="L20" s="263">
        <v>0.95833333333333337</v>
      </c>
      <c r="M20" s="264">
        <f t="shared" si="0"/>
        <v>45196</v>
      </c>
      <c r="N20" s="265">
        <v>0.625</v>
      </c>
      <c r="O20" s="266">
        <v>45199</v>
      </c>
      <c r="P20" s="267">
        <v>3</v>
      </c>
      <c r="Q20" s="268">
        <f>O20+P20</f>
        <v>45202</v>
      </c>
      <c r="R20" s="267">
        <v>4</v>
      </c>
      <c r="S20" s="268">
        <f>+$O20+R20</f>
        <v>45203</v>
      </c>
      <c r="T20" s="267">
        <v>7</v>
      </c>
      <c r="U20" s="268">
        <f t="shared" si="1"/>
        <v>45206</v>
      </c>
      <c r="V20" s="267">
        <v>8</v>
      </c>
      <c r="W20" s="268">
        <f t="shared" si="2"/>
        <v>45207</v>
      </c>
      <c r="X20" s="267">
        <v>6</v>
      </c>
      <c r="Y20" s="268">
        <f>+$O20+X20</f>
        <v>45205</v>
      </c>
      <c r="Z20" s="267" t="s">
        <v>28</v>
      </c>
      <c r="AA20" s="268" t="s">
        <v>28</v>
      </c>
      <c r="AB20" s="267" t="s">
        <v>28</v>
      </c>
      <c r="AC20" s="268" t="s">
        <v>28</v>
      </c>
      <c r="AD20" s="269" t="s">
        <v>196</v>
      </c>
      <c r="AE20" s="270" t="s">
        <v>30</v>
      </c>
    </row>
    <row r="21" spans="1:52">
      <c r="A21" s="258" t="s">
        <v>178</v>
      </c>
      <c r="B21" s="259" t="s">
        <v>245</v>
      </c>
      <c r="C21" s="260">
        <f>+K21-2</f>
        <v>45202</v>
      </c>
      <c r="D21" s="261" t="s">
        <v>27</v>
      </c>
      <c r="E21" s="262" t="s">
        <v>28</v>
      </c>
      <c r="F21" s="260">
        <f>+K21-1</f>
        <v>45203</v>
      </c>
      <c r="G21" s="261" t="s">
        <v>27</v>
      </c>
      <c r="H21" s="262" t="s">
        <v>28</v>
      </c>
      <c r="I21" s="264">
        <f>F21</f>
        <v>45203</v>
      </c>
      <c r="J21" s="271">
        <v>0.70833333333333337</v>
      </c>
      <c r="K21" s="260">
        <v>45204</v>
      </c>
      <c r="L21" s="263">
        <v>0.95833333333333337</v>
      </c>
      <c r="M21" s="264">
        <f t="shared" si="0"/>
        <v>45203</v>
      </c>
      <c r="N21" s="265">
        <v>0.625</v>
      </c>
      <c r="O21" s="266">
        <v>45206</v>
      </c>
      <c r="P21" s="267">
        <v>3</v>
      </c>
      <c r="Q21" s="268">
        <f>O21+P21</f>
        <v>45209</v>
      </c>
      <c r="R21" s="267">
        <v>4</v>
      </c>
      <c r="S21" s="268">
        <f>+$O21+R21</f>
        <v>45210</v>
      </c>
      <c r="T21" s="267">
        <v>7</v>
      </c>
      <c r="U21" s="268">
        <f t="shared" si="1"/>
        <v>45213</v>
      </c>
      <c r="V21" s="267">
        <v>8</v>
      </c>
      <c r="W21" s="268">
        <f t="shared" si="2"/>
        <v>45214</v>
      </c>
      <c r="X21" s="267">
        <v>6</v>
      </c>
      <c r="Y21" s="268">
        <f>+$O21+X21</f>
        <v>45212</v>
      </c>
      <c r="Z21" s="267" t="s">
        <v>28</v>
      </c>
      <c r="AA21" s="268" t="s">
        <v>28</v>
      </c>
      <c r="AB21" s="267" t="s">
        <v>28</v>
      </c>
      <c r="AC21" s="268" t="s">
        <v>28</v>
      </c>
      <c r="AD21" s="269" t="s">
        <v>196</v>
      </c>
      <c r="AE21" s="270" t="s">
        <v>30</v>
      </c>
    </row>
    <row r="22" spans="1:52">
      <c r="A22" s="203" t="s">
        <v>173</v>
      </c>
      <c r="B22" s="204" t="s">
        <v>246</v>
      </c>
      <c r="C22" s="217" t="s">
        <v>197</v>
      </c>
      <c r="D22" s="206" t="s">
        <v>28</v>
      </c>
      <c r="E22" s="207" t="s">
        <v>28</v>
      </c>
      <c r="F22" s="205" t="s">
        <v>28</v>
      </c>
      <c r="G22" s="206" t="s">
        <v>28</v>
      </c>
      <c r="H22" s="207" t="s">
        <v>28</v>
      </c>
      <c r="I22" s="218" t="s">
        <v>28</v>
      </c>
      <c r="J22" s="219" t="s">
        <v>28</v>
      </c>
      <c r="K22" s="220">
        <v>45175</v>
      </c>
      <c r="L22" s="208">
        <v>0.95833333333333337</v>
      </c>
      <c r="M22" s="209">
        <f t="shared" ref="M22:M36" si="3">K22-2</f>
        <v>45173</v>
      </c>
      <c r="N22" s="210">
        <v>0.625</v>
      </c>
      <c r="O22" s="272">
        <v>45177</v>
      </c>
      <c r="P22" s="212" t="s">
        <v>28</v>
      </c>
      <c r="Q22" s="213" t="s">
        <v>28</v>
      </c>
      <c r="R22" s="212" t="s">
        <v>28</v>
      </c>
      <c r="S22" s="213" t="s">
        <v>28</v>
      </c>
      <c r="T22" s="212">
        <v>5</v>
      </c>
      <c r="U22" s="213">
        <f t="shared" si="1"/>
        <v>45182</v>
      </c>
      <c r="V22" s="212">
        <v>6</v>
      </c>
      <c r="W22" s="213">
        <f t="shared" si="2"/>
        <v>45183</v>
      </c>
      <c r="X22" s="212" t="s">
        <v>28</v>
      </c>
      <c r="Y22" s="213" t="s">
        <v>28</v>
      </c>
      <c r="Z22" s="212">
        <v>8</v>
      </c>
      <c r="AA22" s="213">
        <f>+$O22+Z22</f>
        <v>45185</v>
      </c>
      <c r="AB22" s="212">
        <v>8</v>
      </c>
      <c r="AC22" s="213">
        <f>+$O22+AB22</f>
        <v>45185</v>
      </c>
      <c r="AD22" s="214" t="s">
        <v>31</v>
      </c>
      <c r="AE22" s="222" t="s">
        <v>198</v>
      </c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</row>
    <row r="23" spans="1:52">
      <c r="A23" s="203" t="s">
        <v>159</v>
      </c>
      <c r="B23" s="204" t="s">
        <v>247</v>
      </c>
      <c r="C23" s="205" t="s">
        <v>28</v>
      </c>
      <c r="D23" s="206" t="s">
        <v>28</v>
      </c>
      <c r="E23" s="207" t="s">
        <v>28</v>
      </c>
      <c r="F23" s="205" t="s">
        <v>28</v>
      </c>
      <c r="G23" s="206" t="s">
        <v>28</v>
      </c>
      <c r="H23" s="207" t="s">
        <v>28</v>
      </c>
      <c r="I23" s="218" t="s">
        <v>28</v>
      </c>
      <c r="J23" s="219" t="s">
        <v>28</v>
      </c>
      <c r="K23" s="205">
        <v>45182</v>
      </c>
      <c r="L23" s="223" t="s">
        <v>32</v>
      </c>
      <c r="M23" s="209">
        <f t="shared" si="3"/>
        <v>45180</v>
      </c>
      <c r="N23" s="210">
        <v>0.625</v>
      </c>
      <c r="O23" s="273">
        <v>45184</v>
      </c>
      <c r="P23" s="212" t="s">
        <v>28</v>
      </c>
      <c r="Q23" s="213" t="s">
        <v>28</v>
      </c>
      <c r="R23" s="212" t="s">
        <v>28</v>
      </c>
      <c r="S23" s="213" t="s">
        <v>28</v>
      </c>
      <c r="T23" s="212">
        <v>5</v>
      </c>
      <c r="U23" s="213">
        <f t="shared" si="1"/>
        <v>45189</v>
      </c>
      <c r="V23" s="212">
        <v>6</v>
      </c>
      <c r="W23" s="213">
        <f t="shared" si="2"/>
        <v>45190</v>
      </c>
      <c r="X23" s="212" t="s">
        <v>28</v>
      </c>
      <c r="Y23" s="213" t="s">
        <v>28</v>
      </c>
      <c r="Z23" s="212">
        <v>8</v>
      </c>
      <c r="AA23" s="213">
        <f>+$O23+Z23</f>
        <v>45192</v>
      </c>
      <c r="AB23" s="212">
        <v>8</v>
      </c>
      <c r="AC23" s="213">
        <f>+$O23+AB23</f>
        <v>45192</v>
      </c>
      <c r="AD23" s="214" t="s">
        <v>31</v>
      </c>
      <c r="AE23" s="222" t="s">
        <v>30</v>
      </c>
    </row>
    <row r="24" spans="1:52">
      <c r="A24" s="203" t="s">
        <v>173</v>
      </c>
      <c r="B24" s="204" t="s">
        <v>248</v>
      </c>
      <c r="C24" s="205" t="s">
        <v>28</v>
      </c>
      <c r="D24" s="206" t="s">
        <v>28</v>
      </c>
      <c r="E24" s="207" t="s">
        <v>28</v>
      </c>
      <c r="F24" s="205" t="s">
        <v>28</v>
      </c>
      <c r="G24" s="206" t="s">
        <v>28</v>
      </c>
      <c r="H24" s="207" t="s">
        <v>28</v>
      </c>
      <c r="I24" s="218" t="s">
        <v>28</v>
      </c>
      <c r="J24" s="219" t="s">
        <v>28</v>
      </c>
      <c r="K24" s="205">
        <v>45189</v>
      </c>
      <c r="L24" s="223" t="s">
        <v>32</v>
      </c>
      <c r="M24" s="209">
        <f t="shared" si="3"/>
        <v>45187</v>
      </c>
      <c r="N24" s="210">
        <v>0.625</v>
      </c>
      <c r="O24" s="273">
        <v>45191</v>
      </c>
      <c r="P24" s="212" t="s">
        <v>28</v>
      </c>
      <c r="Q24" s="213" t="s">
        <v>28</v>
      </c>
      <c r="R24" s="212" t="s">
        <v>28</v>
      </c>
      <c r="S24" s="213" t="s">
        <v>28</v>
      </c>
      <c r="T24" s="212">
        <v>5</v>
      </c>
      <c r="U24" s="213">
        <f t="shared" si="1"/>
        <v>45196</v>
      </c>
      <c r="V24" s="212">
        <v>6</v>
      </c>
      <c r="W24" s="213">
        <f t="shared" si="2"/>
        <v>45197</v>
      </c>
      <c r="X24" s="212" t="s">
        <v>28</v>
      </c>
      <c r="Y24" s="213" t="s">
        <v>28</v>
      </c>
      <c r="Z24" s="212">
        <v>8</v>
      </c>
      <c r="AA24" s="213">
        <f>+$O24+Z24</f>
        <v>45199</v>
      </c>
      <c r="AB24" s="212">
        <v>8</v>
      </c>
      <c r="AC24" s="213">
        <f>+$O24+AB24</f>
        <v>45199</v>
      </c>
      <c r="AD24" s="214" t="s">
        <v>31</v>
      </c>
      <c r="AE24" s="222" t="s">
        <v>30</v>
      </c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</row>
    <row r="25" spans="1:52">
      <c r="A25" s="203" t="s">
        <v>159</v>
      </c>
      <c r="B25" s="204" t="s">
        <v>249</v>
      </c>
      <c r="C25" s="205" t="s">
        <v>28</v>
      </c>
      <c r="D25" s="206" t="s">
        <v>28</v>
      </c>
      <c r="E25" s="207" t="s">
        <v>28</v>
      </c>
      <c r="F25" s="205" t="s">
        <v>28</v>
      </c>
      <c r="G25" s="206" t="s">
        <v>28</v>
      </c>
      <c r="H25" s="207" t="s">
        <v>28</v>
      </c>
      <c r="I25" s="218" t="s">
        <v>28</v>
      </c>
      <c r="J25" s="219" t="s">
        <v>28</v>
      </c>
      <c r="K25" s="205">
        <v>45196</v>
      </c>
      <c r="L25" s="223" t="s">
        <v>32</v>
      </c>
      <c r="M25" s="209">
        <f t="shared" si="3"/>
        <v>45194</v>
      </c>
      <c r="N25" s="210">
        <v>0.625</v>
      </c>
      <c r="O25" s="273">
        <v>45198</v>
      </c>
      <c r="P25" s="212" t="s">
        <v>28</v>
      </c>
      <c r="Q25" s="213" t="s">
        <v>28</v>
      </c>
      <c r="R25" s="212" t="s">
        <v>28</v>
      </c>
      <c r="S25" s="213" t="s">
        <v>28</v>
      </c>
      <c r="T25" s="212">
        <v>5</v>
      </c>
      <c r="U25" s="213">
        <f t="shared" si="1"/>
        <v>45203</v>
      </c>
      <c r="V25" s="212">
        <v>6</v>
      </c>
      <c r="W25" s="213">
        <f t="shared" si="2"/>
        <v>45204</v>
      </c>
      <c r="X25" s="212" t="s">
        <v>28</v>
      </c>
      <c r="Y25" s="213" t="s">
        <v>28</v>
      </c>
      <c r="Z25" s="212">
        <v>8</v>
      </c>
      <c r="AA25" s="213">
        <f>+$O25+Z25</f>
        <v>45206</v>
      </c>
      <c r="AB25" s="212">
        <v>8</v>
      </c>
      <c r="AC25" s="213">
        <f>+$O25+AB25</f>
        <v>45206</v>
      </c>
      <c r="AD25" s="214" t="s">
        <v>31</v>
      </c>
      <c r="AE25" s="222" t="s">
        <v>30</v>
      </c>
    </row>
    <row r="26" spans="1:52">
      <c r="A26" s="203" t="s">
        <v>173</v>
      </c>
      <c r="B26" s="204" t="s">
        <v>250</v>
      </c>
      <c r="C26" s="205" t="s">
        <v>28</v>
      </c>
      <c r="D26" s="206" t="s">
        <v>28</v>
      </c>
      <c r="E26" s="207" t="s">
        <v>28</v>
      </c>
      <c r="F26" s="205" t="s">
        <v>28</v>
      </c>
      <c r="G26" s="206" t="s">
        <v>28</v>
      </c>
      <c r="H26" s="207" t="s">
        <v>28</v>
      </c>
      <c r="I26" s="218" t="s">
        <v>28</v>
      </c>
      <c r="J26" s="219" t="s">
        <v>28</v>
      </c>
      <c r="K26" s="205">
        <v>45203</v>
      </c>
      <c r="L26" s="223" t="s">
        <v>32</v>
      </c>
      <c r="M26" s="209">
        <f>K26-2</f>
        <v>45201</v>
      </c>
      <c r="N26" s="210">
        <v>0.625</v>
      </c>
      <c r="O26" s="273">
        <v>45205</v>
      </c>
      <c r="P26" s="212" t="s">
        <v>28</v>
      </c>
      <c r="Q26" s="213" t="s">
        <v>28</v>
      </c>
      <c r="R26" s="212" t="s">
        <v>28</v>
      </c>
      <c r="S26" s="213" t="s">
        <v>28</v>
      </c>
      <c r="T26" s="212">
        <v>5</v>
      </c>
      <c r="U26" s="213">
        <f t="shared" si="1"/>
        <v>45210</v>
      </c>
      <c r="V26" s="212">
        <v>6</v>
      </c>
      <c r="W26" s="213">
        <f t="shared" si="2"/>
        <v>45211</v>
      </c>
      <c r="X26" s="212" t="s">
        <v>28</v>
      </c>
      <c r="Y26" s="213" t="s">
        <v>28</v>
      </c>
      <c r="Z26" s="212">
        <v>8</v>
      </c>
      <c r="AA26" s="213">
        <f>+$O26+Z26</f>
        <v>45213</v>
      </c>
      <c r="AB26" s="212">
        <v>8</v>
      </c>
      <c r="AC26" s="213">
        <f>+$O26+AB26</f>
        <v>45213</v>
      </c>
      <c r="AD26" s="214" t="s">
        <v>31</v>
      </c>
      <c r="AE26" s="222" t="s">
        <v>30</v>
      </c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</row>
    <row r="27" spans="1:52">
      <c r="A27" s="258" t="s">
        <v>164</v>
      </c>
      <c r="B27" s="259" t="s">
        <v>230</v>
      </c>
      <c r="C27" s="260">
        <f>+K27-2</f>
        <v>45176</v>
      </c>
      <c r="D27" s="261" t="s">
        <v>27</v>
      </c>
      <c r="E27" s="268" t="s">
        <v>33</v>
      </c>
      <c r="F27" s="260">
        <f>+K27-2</f>
        <v>45176</v>
      </c>
      <c r="G27" s="261" t="s">
        <v>27</v>
      </c>
      <c r="H27" s="262" t="s">
        <v>28</v>
      </c>
      <c r="I27" s="264">
        <f>F27+1</f>
        <v>45177</v>
      </c>
      <c r="J27" s="271">
        <v>0.5</v>
      </c>
      <c r="K27" s="260">
        <v>45178</v>
      </c>
      <c r="L27" s="263">
        <v>0.33333333333333331</v>
      </c>
      <c r="M27" s="264">
        <f t="shared" si="3"/>
        <v>45176</v>
      </c>
      <c r="N27" s="265">
        <v>0.70833333333333337</v>
      </c>
      <c r="O27" s="266">
        <v>45179</v>
      </c>
      <c r="P27" s="267" t="s">
        <v>28</v>
      </c>
      <c r="Q27" s="268" t="s">
        <v>28</v>
      </c>
      <c r="R27" s="267" t="s">
        <v>28</v>
      </c>
      <c r="S27" s="268" t="s">
        <v>28</v>
      </c>
      <c r="T27" s="267">
        <v>4</v>
      </c>
      <c r="U27" s="268">
        <f>+O27+T27</f>
        <v>45183</v>
      </c>
      <c r="V27" s="276" t="s">
        <v>197</v>
      </c>
      <c r="W27" s="262" t="s">
        <v>203</v>
      </c>
      <c r="X27" s="276" t="s">
        <v>197</v>
      </c>
      <c r="Y27" s="262" t="s">
        <v>203</v>
      </c>
      <c r="Z27" s="267" t="s">
        <v>28</v>
      </c>
      <c r="AA27" s="268" t="s">
        <v>28</v>
      </c>
      <c r="AB27" s="267" t="s">
        <v>28</v>
      </c>
      <c r="AC27" s="268" t="s">
        <v>28</v>
      </c>
      <c r="AD27" s="269" t="s">
        <v>34</v>
      </c>
      <c r="AE27" s="270" t="s">
        <v>119</v>
      </c>
    </row>
    <row r="28" spans="1:52">
      <c r="A28" s="258" t="s">
        <v>120</v>
      </c>
      <c r="B28" s="259" t="s">
        <v>251</v>
      </c>
      <c r="C28" s="260">
        <f>+K28-2</f>
        <v>45183</v>
      </c>
      <c r="D28" s="261" t="s">
        <v>27</v>
      </c>
      <c r="E28" s="268" t="s">
        <v>33</v>
      </c>
      <c r="F28" s="260">
        <f>+K28-2</f>
        <v>45183</v>
      </c>
      <c r="G28" s="261" t="s">
        <v>27</v>
      </c>
      <c r="H28" s="262" t="s">
        <v>28</v>
      </c>
      <c r="I28" s="264">
        <f t="shared" ref="I28:I36" si="4">F28</f>
        <v>45183</v>
      </c>
      <c r="J28" s="271">
        <v>5.5</v>
      </c>
      <c r="K28" s="260">
        <v>45185</v>
      </c>
      <c r="L28" s="263">
        <v>0.33333333333333331</v>
      </c>
      <c r="M28" s="264">
        <f t="shared" si="3"/>
        <v>45183</v>
      </c>
      <c r="N28" s="265">
        <v>0.70833333333333337</v>
      </c>
      <c r="O28" s="266">
        <v>45186</v>
      </c>
      <c r="P28" s="267" t="s">
        <v>28</v>
      </c>
      <c r="Q28" s="268" t="s">
        <v>28</v>
      </c>
      <c r="R28" s="267" t="s">
        <v>28</v>
      </c>
      <c r="S28" s="268" t="s">
        <v>28</v>
      </c>
      <c r="T28" s="267">
        <v>4</v>
      </c>
      <c r="U28" s="268">
        <f>+O28+T28</f>
        <v>45190</v>
      </c>
      <c r="V28" s="276" t="s">
        <v>197</v>
      </c>
      <c r="W28" s="262" t="s">
        <v>203</v>
      </c>
      <c r="X28" s="276" t="s">
        <v>197</v>
      </c>
      <c r="Y28" s="262" t="s">
        <v>203</v>
      </c>
      <c r="Z28" s="267" t="s">
        <v>28</v>
      </c>
      <c r="AA28" s="268" t="s">
        <v>28</v>
      </c>
      <c r="AB28" s="267" t="s">
        <v>28</v>
      </c>
      <c r="AC28" s="268" t="s">
        <v>28</v>
      </c>
      <c r="AD28" s="269" t="s">
        <v>34</v>
      </c>
      <c r="AE28" s="270" t="s">
        <v>119</v>
      </c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</row>
    <row r="29" spans="1:52">
      <c r="A29" s="258" t="s">
        <v>164</v>
      </c>
      <c r="B29" s="259" t="s">
        <v>252</v>
      </c>
      <c r="C29" s="260">
        <f>+K29-2</f>
        <v>45190</v>
      </c>
      <c r="D29" s="261" t="s">
        <v>27</v>
      </c>
      <c r="E29" s="268" t="s">
        <v>33</v>
      </c>
      <c r="F29" s="260">
        <f>+K29-2</f>
        <v>45190</v>
      </c>
      <c r="G29" s="261" t="s">
        <v>27</v>
      </c>
      <c r="H29" s="262" t="s">
        <v>28</v>
      </c>
      <c r="I29" s="264">
        <f t="shared" si="4"/>
        <v>45190</v>
      </c>
      <c r="J29" s="271">
        <v>5.5</v>
      </c>
      <c r="K29" s="260">
        <v>45192</v>
      </c>
      <c r="L29" s="263">
        <v>0.33333333333333331</v>
      </c>
      <c r="M29" s="264">
        <f t="shared" si="3"/>
        <v>45190</v>
      </c>
      <c r="N29" s="265">
        <v>0.70833333333333337</v>
      </c>
      <c r="O29" s="266">
        <v>45193</v>
      </c>
      <c r="P29" s="267" t="s">
        <v>28</v>
      </c>
      <c r="Q29" s="268" t="s">
        <v>28</v>
      </c>
      <c r="R29" s="267" t="s">
        <v>28</v>
      </c>
      <c r="S29" s="268" t="s">
        <v>28</v>
      </c>
      <c r="T29" s="267">
        <v>4</v>
      </c>
      <c r="U29" s="268">
        <f>+O29+T29</f>
        <v>45197</v>
      </c>
      <c r="V29" s="276" t="s">
        <v>197</v>
      </c>
      <c r="W29" s="262" t="s">
        <v>203</v>
      </c>
      <c r="X29" s="276" t="s">
        <v>197</v>
      </c>
      <c r="Y29" s="262" t="s">
        <v>203</v>
      </c>
      <c r="Z29" s="267" t="s">
        <v>28</v>
      </c>
      <c r="AA29" s="268" t="s">
        <v>28</v>
      </c>
      <c r="AB29" s="267" t="s">
        <v>28</v>
      </c>
      <c r="AC29" s="268" t="s">
        <v>28</v>
      </c>
      <c r="AD29" s="269" t="s">
        <v>34</v>
      </c>
      <c r="AE29" s="270" t="s">
        <v>119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</row>
    <row r="30" spans="1:52">
      <c r="A30" s="258" t="s">
        <v>120</v>
      </c>
      <c r="B30" s="259" t="s">
        <v>253</v>
      </c>
      <c r="C30" s="260">
        <f>+K30-2</f>
        <v>45195</v>
      </c>
      <c r="D30" s="261" t="s">
        <v>27</v>
      </c>
      <c r="E30" s="268" t="s">
        <v>33</v>
      </c>
      <c r="F30" s="260">
        <f>+K30-2</f>
        <v>45195</v>
      </c>
      <c r="G30" s="261" t="s">
        <v>27</v>
      </c>
      <c r="H30" s="262" t="s">
        <v>28</v>
      </c>
      <c r="I30" s="264">
        <f t="shared" si="4"/>
        <v>45195</v>
      </c>
      <c r="J30" s="271">
        <v>5.5</v>
      </c>
      <c r="K30" s="260">
        <v>45197</v>
      </c>
      <c r="L30" s="263">
        <v>0.33333333333333331</v>
      </c>
      <c r="M30" s="264">
        <f t="shared" si="3"/>
        <v>45195</v>
      </c>
      <c r="N30" s="265">
        <v>0.70833333333333337</v>
      </c>
      <c r="O30" s="266">
        <v>45200</v>
      </c>
      <c r="P30" s="267" t="s">
        <v>28</v>
      </c>
      <c r="Q30" s="268" t="s">
        <v>28</v>
      </c>
      <c r="R30" s="267" t="s">
        <v>28</v>
      </c>
      <c r="S30" s="268" t="s">
        <v>28</v>
      </c>
      <c r="T30" s="267">
        <v>4</v>
      </c>
      <c r="U30" s="268">
        <f>+O30+T30</f>
        <v>45204</v>
      </c>
      <c r="V30" s="276" t="s">
        <v>197</v>
      </c>
      <c r="W30" s="262" t="s">
        <v>203</v>
      </c>
      <c r="X30" s="276" t="s">
        <v>197</v>
      </c>
      <c r="Y30" s="262" t="s">
        <v>203</v>
      </c>
      <c r="Z30" s="267" t="s">
        <v>28</v>
      </c>
      <c r="AA30" s="268" t="s">
        <v>28</v>
      </c>
      <c r="AB30" s="267" t="s">
        <v>28</v>
      </c>
      <c r="AC30" s="268" t="s">
        <v>28</v>
      </c>
      <c r="AD30" s="269" t="s">
        <v>34</v>
      </c>
      <c r="AE30" s="270" t="s">
        <v>119</v>
      </c>
    </row>
    <row r="31" spans="1:52">
      <c r="A31" s="258" t="s">
        <v>164</v>
      </c>
      <c r="B31" s="259" t="s">
        <v>254</v>
      </c>
      <c r="C31" s="260">
        <f>+K31-2</f>
        <v>45204</v>
      </c>
      <c r="D31" s="261" t="s">
        <v>27</v>
      </c>
      <c r="E31" s="268" t="s">
        <v>33</v>
      </c>
      <c r="F31" s="260">
        <f>+K31-2</f>
        <v>45204</v>
      </c>
      <c r="G31" s="261" t="s">
        <v>27</v>
      </c>
      <c r="H31" s="262" t="s">
        <v>28</v>
      </c>
      <c r="I31" s="264">
        <f t="shared" si="4"/>
        <v>45204</v>
      </c>
      <c r="J31" s="271">
        <v>5.5</v>
      </c>
      <c r="K31" s="260">
        <v>45206</v>
      </c>
      <c r="L31" s="263">
        <v>0.33333333333333331</v>
      </c>
      <c r="M31" s="264">
        <f t="shared" si="3"/>
        <v>45204</v>
      </c>
      <c r="N31" s="265">
        <v>0.70833333333333337</v>
      </c>
      <c r="O31" s="266">
        <v>45207</v>
      </c>
      <c r="P31" s="267" t="s">
        <v>28</v>
      </c>
      <c r="Q31" s="268" t="s">
        <v>28</v>
      </c>
      <c r="R31" s="267" t="s">
        <v>28</v>
      </c>
      <c r="S31" s="268" t="s">
        <v>28</v>
      </c>
      <c r="T31" s="267">
        <v>4</v>
      </c>
      <c r="U31" s="268">
        <f>+O31+T31</f>
        <v>45211</v>
      </c>
      <c r="V31" s="276" t="s">
        <v>197</v>
      </c>
      <c r="W31" s="262" t="s">
        <v>203</v>
      </c>
      <c r="X31" s="276" t="s">
        <v>197</v>
      </c>
      <c r="Y31" s="262" t="s">
        <v>203</v>
      </c>
      <c r="Z31" s="267" t="s">
        <v>28</v>
      </c>
      <c r="AA31" s="268" t="s">
        <v>28</v>
      </c>
      <c r="AB31" s="267" t="s">
        <v>28</v>
      </c>
      <c r="AC31" s="268" t="s">
        <v>28</v>
      </c>
      <c r="AD31" s="269" t="s">
        <v>34</v>
      </c>
      <c r="AE31" s="270" t="s">
        <v>119</v>
      </c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</row>
    <row r="32" spans="1:52">
      <c r="A32" s="203" t="s">
        <v>180</v>
      </c>
      <c r="B32" s="204" t="s">
        <v>255</v>
      </c>
      <c r="C32" s="205">
        <f>+K32-1</f>
        <v>45172</v>
      </c>
      <c r="D32" s="206" t="s">
        <v>27</v>
      </c>
      <c r="E32" s="207" t="s">
        <v>28</v>
      </c>
      <c r="F32" s="205">
        <f>+K32-1</f>
        <v>45172</v>
      </c>
      <c r="G32" s="206" t="s">
        <v>27</v>
      </c>
      <c r="H32" s="207" t="s">
        <v>28</v>
      </c>
      <c r="I32" s="209">
        <f t="shared" si="4"/>
        <v>45172</v>
      </c>
      <c r="J32" s="216">
        <v>0.45833333333333331</v>
      </c>
      <c r="K32" s="205">
        <v>45173</v>
      </c>
      <c r="L32" s="208">
        <v>0.95833333333333337</v>
      </c>
      <c r="M32" s="209">
        <f t="shared" si="3"/>
        <v>45171</v>
      </c>
      <c r="N32" s="210">
        <v>0.41666666666666669</v>
      </c>
      <c r="O32" s="211">
        <v>45174</v>
      </c>
      <c r="P32" s="212" t="s">
        <v>28</v>
      </c>
      <c r="Q32" s="213" t="s">
        <v>28</v>
      </c>
      <c r="R32" s="212" t="s">
        <v>28</v>
      </c>
      <c r="S32" s="213" t="s">
        <v>28</v>
      </c>
      <c r="T32" s="212">
        <v>6</v>
      </c>
      <c r="U32" s="213">
        <f>+$O32+T32</f>
        <v>45180</v>
      </c>
      <c r="V32" s="212">
        <v>6</v>
      </c>
      <c r="W32" s="213">
        <f>+$O32+V32</f>
        <v>45180</v>
      </c>
      <c r="X32" s="212" t="s">
        <v>28</v>
      </c>
      <c r="Y32" s="213" t="s">
        <v>28</v>
      </c>
      <c r="Z32" s="212">
        <v>8</v>
      </c>
      <c r="AA32" s="213">
        <f>+$O32+Z32</f>
        <v>45182</v>
      </c>
      <c r="AB32" s="212">
        <v>9</v>
      </c>
      <c r="AC32" s="213">
        <f>+$O32+AB32</f>
        <v>45183</v>
      </c>
      <c r="AD32" s="214" t="s">
        <v>208</v>
      </c>
      <c r="AE32" s="215" t="s">
        <v>198</v>
      </c>
    </row>
    <row r="33" spans="1:52">
      <c r="A33" s="203" t="s">
        <v>175</v>
      </c>
      <c r="B33" s="204" t="s">
        <v>256</v>
      </c>
      <c r="C33" s="205">
        <f>+K33-1</f>
        <v>45179</v>
      </c>
      <c r="D33" s="206" t="s">
        <v>27</v>
      </c>
      <c r="E33" s="207" t="s">
        <v>28</v>
      </c>
      <c r="F33" s="205">
        <f>+K33-1</f>
        <v>45179</v>
      </c>
      <c r="G33" s="206" t="s">
        <v>27</v>
      </c>
      <c r="H33" s="207" t="s">
        <v>28</v>
      </c>
      <c r="I33" s="209">
        <f t="shared" si="4"/>
        <v>45179</v>
      </c>
      <c r="J33" s="216">
        <v>0.45833333333333331</v>
      </c>
      <c r="K33" s="205">
        <v>45180</v>
      </c>
      <c r="L33" s="208">
        <v>0.95833333333333337</v>
      </c>
      <c r="M33" s="209">
        <f t="shared" si="3"/>
        <v>45178</v>
      </c>
      <c r="N33" s="210">
        <v>0.41666666666666669</v>
      </c>
      <c r="O33" s="211">
        <v>45181</v>
      </c>
      <c r="P33" s="212" t="s">
        <v>28</v>
      </c>
      <c r="Q33" s="213" t="s">
        <v>28</v>
      </c>
      <c r="R33" s="212" t="s">
        <v>28</v>
      </c>
      <c r="S33" s="213" t="s">
        <v>28</v>
      </c>
      <c r="T33" s="212">
        <v>6</v>
      </c>
      <c r="U33" s="213">
        <f>+$O33+T33</f>
        <v>45187</v>
      </c>
      <c r="V33" s="212">
        <v>6</v>
      </c>
      <c r="W33" s="213">
        <f>+$O33+V33</f>
        <v>45187</v>
      </c>
      <c r="X33" s="212" t="s">
        <v>28</v>
      </c>
      <c r="Y33" s="213" t="s">
        <v>28</v>
      </c>
      <c r="Z33" s="212">
        <v>8</v>
      </c>
      <c r="AA33" s="213">
        <f>+$O33+Z33</f>
        <v>45189</v>
      </c>
      <c r="AB33" s="212">
        <v>9</v>
      </c>
      <c r="AC33" s="213">
        <f>+$O33+AB33</f>
        <v>45190</v>
      </c>
      <c r="AD33" s="214" t="s">
        <v>208</v>
      </c>
      <c r="AE33" s="215" t="s">
        <v>30</v>
      </c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</row>
    <row r="34" spans="1:52">
      <c r="A34" s="203" t="s">
        <v>257</v>
      </c>
      <c r="B34" s="204" t="s">
        <v>258</v>
      </c>
      <c r="C34" s="205">
        <f>+K34-1</f>
        <v>45186</v>
      </c>
      <c r="D34" s="206" t="s">
        <v>27</v>
      </c>
      <c r="E34" s="207" t="s">
        <v>28</v>
      </c>
      <c r="F34" s="205">
        <f>+K34-1</f>
        <v>45186</v>
      </c>
      <c r="G34" s="206" t="s">
        <v>27</v>
      </c>
      <c r="H34" s="207" t="s">
        <v>28</v>
      </c>
      <c r="I34" s="209">
        <f t="shared" si="4"/>
        <v>45186</v>
      </c>
      <c r="J34" s="216">
        <v>0.45833333333333331</v>
      </c>
      <c r="K34" s="205">
        <v>45187</v>
      </c>
      <c r="L34" s="208">
        <v>0.95833333333333337</v>
      </c>
      <c r="M34" s="209">
        <f t="shared" si="3"/>
        <v>45185</v>
      </c>
      <c r="N34" s="210">
        <v>0.41666666666666669</v>
      </c>
      <c r="O34" s="211">
        <v>45188</v>
      </c>
      <c r="P34" s="212" t="s">
        <v>28</v>
      </c>
      <c r="Q34" s="213" t="s">
        <v>28</v>
      </c>
      <c r="R34" s="212" t="s">
        <v>28</v>
      </c>
      <c r="S34" s="213" t="s">
        <v>28</v>
      </c>
      <c r="T34" s="212">
        <v>6</v>
      </c>
      <c r="U34" s="213">
        <f>+$O34+T34</f>
        <v>45194</v>
      </c>
      <c r="V34" s="212">
        <v>6</v>
      </c>
      <c r="W34" s="213">
        <f>+$O34+V34</f>
        <v>45194</v>
      </c>
      <c r="X34" s="212" t="s">
        <v>28</v>
      </c>
      <c r="Y34" s="213" t="s">
        <v>28</v>
      </c>
      <c r="Z34" s="212">
        <v>8</v>
      </c>
      <c r="AA34" s="213">
        <f>+$O34+Z34</f>
        <v>45196</v>
      </c>
      <c r="AB34" s="212">
        <v>9</v>
      </c>
      <c r="AC34" s="213">
        <f>+$O34+AB34</f>
        <v>45197</v>
      </c>
      <c r="AD34" s="214" t="s">
        <v>208</v>
      </c>
      <c r="AE34" s="215" t="s">
        <v>30</v>
      </c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</row>
    <row r="35" spans="1:52">
      <c r="A35" s="203" t="s">
        <v>179</v>
      </c>
      <c r="B35" s="204" t="s">
        <v>189</v>
      </c>
      <c r="C35" s="205">
        <f>+K35-1</f>
        <v>45193</v>
      </c>
      <c r="D35" s="206" t="s">
        <v>27</v>
      </c>
      <c r="E35" s="207" t="s">
        <v>28</v>
      </c>
      <c r="F35" s="205">
        <f>+K35-1</f>
        <v>45193</v>
      </c>
      <c r="G35" s="206" t="s">
        <v>27</v>
      </c>
      <c r="H35" s="207" t="s">
        <v>28</v>
      </c>
      <c r="I35" s="209">
        <f t="shared" si="4"/>
        <v>45193</v>
      </c>
      <c r="J35" s="216">
        <v>0.45833333333333331</v>
      </c>
      <c r="K35" s="205">
        <v>45194</v>
      </c>
      <c r="L35" s="208">
        <v>0.95833333333333337</v>
      </c>
      <c r="M35" s="209">
        <f t="shared" si="3"/>
        <v>45192</v>
      </c>
      <c r="N35" s="210">
        <v>0.41666666666666669</v>
      </c>
      <c r="O35" s="211">
        <v>45195</v>
      </c>
      <c r="P35" s="212" t="s">
        <v>28</v>
      </c>
      <c r="Q35" s="213" t="s">
        <v>28</v>
      </c>
      <c r="R35" s="212" t="s">
        <v>28</v>
      </c>
      <c r="S35" s="213" t="s">
        <v>28</v>
      </c>
      <c r="T35" s="212">
        <v>6</v>
      </c>
      <c r="U35" s="213">
        <f>+$O35+T35</f>
        <v>45201</v>
      </c>
      <c r="V35" s="212">
        <v>6</v>
      </c>
      <c r="W35" s="213">
        <f>+$O35+V35</f>
        <v>45201</v>
      </c>
      <c r="X35" s="212" t="s">
        <v>28</v>
      </c>
      <c r="Y35" s="213" t="s">
        <v>28</v>
      </c>
      <c r="Z35" s="212">
        <v>8</v>
      </c>
      <c r="AA35" s="213">
        <f>+$O35+Z35</f>
        <v>45203</v>
      </c>
      <c r="AB35" s="212">
        <v>9</v>
      </c>
      <c r="AC35" s="213">
        <f>+$O35+AB35</f>
        <v>45204</v>
      </c>
      <c r="AD35" s="214" t="s">
        <v>208</v>
      </c>
      <c r="AE35" s="215" t="s">
        <v>30</v>
      </c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</row>
    <row r="36" spans="1:52">
      <c r="A36" s="203" t="s">
        <v>180</v>
      </c>
      <c r="B36" s="204" t="s">
        <v>259</v>
      </c>
      <c r="C36" s="205">
        <f>+K36-1</f>
        <v>45200</v>
      </c>
      <c r="D36" s="206" t="s">
        <v>27</v>
      </c>
      <c r="E36" s="207" t="s">
        <v>28</v>
      </c>
      <c r="F36" s="205">
        <f>+K36-1</f>
        <v>45200</v>
      </c>
      <c r="G36" s="206" t="s">
        <v>27</v>
      </c>
      <c r="H36" s="207" t="s">
        <v>28</v>
      </c>
      <c r="I36" s="209">
        <f t="shared" si="4"/>
        <v>45200</v>
      </c>
      <c r="J36" s="216">
        <v>0.45833333333333331</v>
      </c>
      <c r="K36" s="205">
        <v>45201</v>
      </c>
      <c r="L36" s="208">
        <v>0.95833333333333337</v>
      </c>
      <c r="M36" s="209">
        <f t="shared" si="3"/>
        <v>45199</v>
      </c>
      <c r="N36" s="210">
        <v>0.41666666666666669</v>
      </c>
      <c r="O36" s="211">
        <v>45202</v>
      </c>
      <c r="P36" s="212" t="s">
        <v>28</v>
      </c>
      <c r="Q36" s="213" t="s">
        <v>28</v>
      </c>
      <c r="R36" s="212" t="s">
        <v>28</v>
      </c>
      <c r="S36" s="213" t="s">
        <v>28</v>
      </c>
      <c r="T36" s="212">
        <v>6</v>
      </c>
      <c r="U36" s="213">
        <f>+$O36+T36</f>
        <v>45208</v>
      </c>
      <c r="V36" s="212">
        <v>6</v>
      </c>
      <c r="W36" s="213">
        <f>+$O36+V36</f>
        <v>45208</v>
      </c>
      <c r="X36" s="212" t="s">
        <v>28</v>
      </c>
      <c r="Y36" s="213" t="s">
        <v>28</v>
      </c>
      <c r="Z36" s="212">
        <v>8</v>
      </c>
      <c r="AA36" s="213">
        <f>+$O36+Z36</f>
        <v>45210</v>
      </c>
      <c r="AB36" s="212">
        <v>9</v>
      </c>
      <c r="AC36" s="213">
        <f>+$O36+AB36</f>
        <v>45211</v>
      </c>
      <c r="AD36" s="214" t="s">
        <v>208</v>
      </c>
      <c r="AE36" s="215" t="s">
        <v>30</v>
      </c>
    </row>
    <row r="37" spans="1:52">
      <c r="A37" s="203" t="s">
        <v>213</v>
      </c>
      <c r="B37" s="204" t="s">
        <v>232</v>
      </c>
      <c r="C37" s="205">
        <f>+K37-3</f>
        <v>45169</v>
      </c>
      <c r="D37" s="206" t="s">
        <v>27</v>
      </c>
      <c r="E37" s="207" t="s">
        <v>28</v>
      </c>
      <c r="F37" s="205">
        <f>+K37-4</f>
        <v>45168</v>
      </c>
      <c r="G37" s="206" t="s">
        <v>27</v>
      </c>
      <c r="H37" s="207" t="s">
        <v>28</v>
      </c>
      <c r="I37" s="209">
        <f>M37</f>
        <v>45168</v>
      </c>
      <c r="J37" s="216">
        <v>0.5</v>
      </c>
      <c r="K37" s="220">
        <v>45172</v>
      </c>
      <c r="L37" s="208">
        <v>0.70833333333333337</v>
      </c>
      <c r="M37" s="209">
        <f t="shared" ref="M37:M46" si="5">K37-4</f>
        <v>45168</v>
      </c>
      <c r="N37" s="210">
        <v>0.625</v>
      </c>
      <c r="O37" s="221">
        <v>45174</v>
      </c>
      <c r="P37" s="212">
        <v>6</v>
      </c>
      <c r="Q37" s="213">
        <f t="shared" ref="Q37:Q46" si="6">+$O37+P37</f>
        <v>45180</v>
      </c>
      <c r="R37" s="212">
        <v>7</v>
      </c>
      <c r="S37" s="213">
        <f t="shared" ref="S37:S51" si="7">+$O37+R37</f>
        <v>45181</v>
      </c>
      <c r="T37" s="212" t="s">
        <v>28</v>
      </c>
      <c r="U37" s="213" t="s">
        <v>28</v>
      </c>
      <c r="V37" s="212" t="s">
        <v>28</v>
      </c>
      <c r="W37" s="207" t="s">
        <v>197</v>
      </c>
      <c r="X37" s="212">
        <v>10</v>
      </c>
      <c r="Y37" s="213">
        <f>+$O37+X37</f>
        <v>45184</v>
      </c>
      <c r="Z37" s="212" t="s">
        <v>28</v>
      </c>
      <c r="AA37" s="207" t="s">
        <v>28</v>
      </c>
      <c r="AB37" s="224" t="s">
        <v>28</v>
      </c>
      <c r="AC37" s="207" t="s">
        <v>28</v>
      </c>
      <c r="AD37" s="214" t="s">
        <v>125</v>
      </c>
      <c r="AE37" s="215" t="s">
        <v>30</v>
      </c>
    </row>
    <row r="38" spans="1:52">
      <c r="A38" s="203" t="s">
        <v>260</v>
      </c>
      <c r="B38" s="204" t="s">
        <v>231</v>
      </c>
      <c r="C38" s="205">
        <f>+K38-3</f>
        <v>45176</v>
      </c>
      <c r="D38" s="206" t="s">
        <v>27</v>
      </c>
      <c r="E38" s="207" t="s">
        <v>28</v>
      </c>
      <c r="F38" s="225">
        <f>+K38-4</f>
        <v>45175</v>
      </c>
      <c r="G38" s="226" t="s">
        <v>27</v>
      </c>
      <c r="H38" s="207" t="s">
        <v>28</v>
      </c>
      <c r="I38" s="209">
        <f>M38</f>
        <v>45175</v>
      </c>
      <c r="J38" s="216">
        <v>0.5</v>
      </c>
      <c r="K38" s="225">
        <v>45179</v>
      </c>
      <c r="L38" s="227">
        <v>0.70833333333333337</v>
      </c>
      <c r="M38" s="209">
        <f t="shared" si="5"/>
        <v>45175</v>
      </c>
      <c r="N38" s="210">
        <v>0.625</v>
      </c>
      <c r="O38" s="228">
        <v>45181</v>
      </c>
      <c r="P38" s="229">
        <v>6</v>
      </c>
      <c r="Q38" s="230">
        <f t="shared" si="6"/>
        <v>45187</v>
      </c>
      <c r="R38" s="229">
        <v>7</v>
      </c>
      <c r="S38" s="230">
        <f t="shared" si="7"/>
        <v>45188</v>
      </c>
      <c r="T38" s="229" t="s">
        <v>28</v>
      </c>
      <c r="U38" s="230" t="s">
        <v>28</v>
      </c>
      <c r="V38" s="229" t="s">
        <v>28</v>
      </c>
      <c r="W38" s="230" t="s">
        <v>28</v>
      </c>
      <c r="X38" s="229">
        <v>10</v>
      </c>
      <c r="Y38" s="230">
        <f>+$O38+X38</f>
        <v>45191</v>
      </c>
      <c r="Z38" s="229" t="s">
        <v>28</v>
      </c>
      <c r="AA38" s="231" t="s">
        <v>28</v>
      </c>
      <c r="AB38" s="232" t="s">
        <v>28</v>
      </c>
      <c r="AC38" s="231" t="s">
        <v>28</v>
      </c>
      <c r="AD38" s="233" t="s">
        <v>125</v>
      </c>
      <c r="AE38" s="222" t="s">
        <v>30</v>
      </c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</row>
    <row r="39" spans="1:52">
      <c r="A39" s="203" t="s">
        <v>211</v>
      </c>
      <c r="B39" s="204" t="s">
        <v>261</v>
      </c>
      <c r="C39" s="205">
        <f>+K39+1</f>
        <v>45187</v>
      </c>
      <c r="D39" s="206" t="s">
        <v>121</v>
      </c>
      <c r="E39" s="207" t="s">
        <v>28</v>
      </c>
      <c r="F39" s="225">
        <f>+K39-3</f>
        <v>45183</v>
      </c>
      <c r="G39" s="226" t="s">
        <v>27</v>
      </c>
      <c r="H39" s="207" t="s">
        <v>28</v>
      </c>
      <c r="I39" s="209">
        <f>M39</f>
        <v>45182</v>
      </c>
      <c r="J39" s="216">
        <v>0.5</v>
      </c>
      <c r="K39" s="225">
        <v>45186</v>
      </c>
      <c r="L39" s="227">
        <v>0.70833333333333337</v>
      </c>
      <c r="M39" s="209">
        <f t="shared" si="5"/>
        <v>45182</v>
      </c>
      <c r="N39" s="210">
        <v>0.625</v>
      </c>
      <c r="O39" s="228">
        <v>45188</v>
      </c>
      <c r="P39" s="229">
        <v>6</v>
      </c>
      <c r="Q39" s="230">
        <f t="shared" si="6"/>
        <v>45194</v>
      </c>
      <c r="R39" s="229">
        <v>7</v>
      </c>
      <c r="S39" s="230">
        <f t="shared" si="7"/>
        <v>45195</v>
      </c>
      <c r="T39" s="229" t="s">
        <v>28</v>
      </c>
      <c r="U39" s="230" t="s">
        <v>28</v>
      </c>
      <c r="V39" s="229" t="s">
        <v>28</v>
      </c>
      <c r="W39" s="230" t="s">
        <v>28</v>
      </c>
      <c r="X39" s="229">
        <v>10</v>
      </c>
      <c r="Y39" s="230">
        <f>+$O39+X39</f>
        <v>45198</v>
      </c>
      <c r="Z39" s="229" t="s">
        <v>28</v>
      </c>
      <c r="AA39" s="231" t="s">
        <v>28</v>
      </c>
      <c r="AB39" s="232" t="s">
        <v>28</v>
      </c>
      <c r="AC39" s="231" t="s">
        <v>28</v>
      </c>
      <c r="AD39" s="233" t="s">
        <v>125</v>
      </c>
      <c r="AE39" s="222" t="s">
        <v>30</v>
      </c>
    </row>
    <row r="40" spans="1:52">
      <c r="A40" s="203" t="s">
        <v>212</v>
      </c>
      <c r="B40" s="204" t="s">
        <v>262</v>
      </c>
      <c r="C40" s="205">
        <f>+K40+1</f>
        <v>45194</v>
      </c>
      <c r="D40" s="206" t="s">
        <v>121</v>
      </c>
      <c r="E40" s="207" t="s">
        <v>28</v>
      </c>
      <c r="F40" s="225">
        <f>+K40-3</f>
        <v>45190</v>
      </c>
      <c r="G40" s="226" t="s">
        <v>27</v>
      </c>
      <c r="H40" s="207" t="s">
        <v>28</v>
      </c>
      <c r="I40" s="209">
        <f>M40</f>
        <v>45189</v>
      </c>
      <c r="J40" s="216">
        <v>0.5</v>
      </c>
      <c r="K40" s="225">
        <v>45193</v>
      </c>
      <c r="L40" s="227">
        <v>0.70833333333333337</v>
      </c>
      <c r="M40" s="209">
        <f t="shared" si="5"/>
        <v>45189</v>
      </c>
      <c r="N40" s="210">
        <v>0.625</v>
      </c>
      <c r="O40" s="228">
        <v>45195</v>
      </c>
      <c r="P40" s="229">
        <v>6</v>
      </c>
      <c r="Q40" s="230">
        <f t="shared" si="6"/>
        <v>45201</v>
      </c>
      <c r="R40" s="229">
        <v>7</v>
      </c>
      <c r="S40" s="230">
        <f t="shared" si="7"/>
        <v>45202</v>
      </c>
      <c r="T40" s="229" t="s">
        <v>28</v>
      </c>
      <c r="U40" s="230" t="s">
        <v>28</v>
      </c>
      <c r="V40" s="229" t="s">
        <v>28</v>
      </c>
      <c r="W40" s="230" t="s">
        <v>28</v>
      </c>
      <c r="X40" s="229">
        <v>10</v>
      </c>
      <c r="Y40" s="230">
        <f>+$O40+X40</f>
        <v>45205</v>
      </c>
      <c r="Z40" s="229" t="s">
        <v>28</v>
      </c>
      <c r="AA40" s="231" t="s">
        <v>28</v>
      </c>
      <c r="AB40" s="232" t="s">
        <v>28</v>
      </c>
      <c r="AC40" s="231" t="s">
        <v>28</v>
      </c>
      <c r="AD40" s="233" t="s">
        <v>125</v>
      </c>
      <c r="AE40" s="222" t="s">
        <v>30</v>
      </c>
    </row>
    <row r="41" spans="1:52">
      <c r="A41" s="203" t="s">
        <v>181</v>
      </c>
      <c r="B41" s="204" t="s">
        <v>263</v>
      </c>
      <c r="C41" s="205">
        <f>+K41+1</f>
        <v>45201</v>
      </c>
      <c r="D41" s="206" t="s">
        <v>121</v>
      </c>
      <c r="E41" s="207" t="s">
        <v>28</v>
      </c>
      <c r="F41" s="205">
        <f>+K41-3</f>
        <v>45197</v>
      </c>
      <c r="G41" s="206" t="s">
        <v>27</v>
      </c>
      <c r="H41" s="207" t="s">
        <v>28</v>
      </c>
      <c r="I41" s="209">
        <f>M41</f>
        <v>45196</v>
      </c>
      <c r="J41" s="216">
        <v>0.5</v>
      </c>
      <c r="K41" s="205">
        <v>45200</v>
      </c>
      <c r="L41" s="208">
        <v>0.70833333333333337</v>
      </c>
      <c r="M41" s="209">
        <f t="shared" si="5"/>
        <v>45196</v>
      </c>
      <c r="N41" s="210">
        <v>0.625</v>
      </c>
      <c r="O41" s="211">
        <v>45202</v>
      </c>
      <c r="P41" s="212">
        <v>6</v>
      </c>
      <c r="Q41" s="213">
        <f t="shared" si="6"/>
        <v>45208</v>
      </c>
      <c r="R41" s="212">
        <v>7</v>
      </c>
      <c r="S41" s="213">
        <f t="shared" si="7"/>
        <v>45209</v>
      </c>
      <c r="T41" s="212" t="s">
        <v>28</v>
      </c>
      <c r="U41" s="213" t="s">
        <v>28</v>
      </c>
      <c r="V41" s="212" t="s">
        <v>28</v>
      </c>
      <c r="W41" s="213" t="s">
        <v>28</v>
      </c>
      <c r="X41" s="212">
        <v>10</v>
      </c>
      <c r="Y41" s="213">
        <f>+$O41+X41</f>
        <v>45212</v>
      </c>
      <c r="Z41" s="212" t="s">
        <v>28</v>
      </c>
      <c r="AA41" s="207" t="s">
        <v>28</v>
      </c>
      <c r="AB41" s="224" t="s">
        <v>28</v>
      </c>
      <c r="AC41" s="207" t="s">
        <v>28</v>
      </c>
      <c r="AD41" s="214" t="s">
        <v>125</v>
      </c>
      <c r="AE41" s="215" t="s">
        <v>30</v>
      </c>
    </row>
    <row r="42" spans="1:52">
      <c r="A42" s="258" t="s">
        <v>215</v>
      </c>
      <c r="B42" s="259" t="s">
        <v>264</v>
      </c>
      <c r="C42" s="260" t="s">
        <v>197</v>
      </c>
      <c r="D42" s="261" t="s">
        <v>28</v>
      </c>
      <c r="E42" s="262" t="s">
        <v>28</v>
      </c>
      <c r="F42" s="260">
        <f>+K42+1</f>
        <v>45175</v>
      </c>
      <c r="G42" s="261" t="s">
        <v>27</v>
      </c>
      <c r="H42" s="262" t="s">
        <v>28</v>
      </c>
      <c r="I42" s="264">
        <f>F42-1</f>
        <v>45174</v>
      </c>
      <c r="J42" s="271">
        <v>0.70833333333333337</v>
      </c>
      <c r="K42" s="260">
        <v>45174</v>
      </c>
      <c r="L42" s="274" t="s">
        <v>27</v>
      </c>
      <c r="M42" s="264">
        <f t="shared" si="5"/>
        <v>45170</v>
      </c>
      <c r="N42" s="265">
        <v>0.70833333333333337</v>
      </c>
      <c r="O42" s="266">
        <v>45175</v>
      </c>
      <c r="P42" s="267">
        <v>5</v>
      </c>
      <c r="Q42" s="268">
        <f t="shared" si="6"/>
        <v>45180</v>
      </c>
      <c r="R42" s="267">
        <v>6</v>
      </c>
      <c r="S42" s="268">
        <f t="shared" si="7"/>
        <v>45181</v>
      </c>
      <c r="T42" s="267" t="s">
        <v>28</v>
      </c>
      <c r="U42" s="268" t="s">
        <v>28</v>
      </c>
      <c r="V42" s="267" t="s">
        <v>28</v>
      </c>
      <c r="W42" s="268" t="s">
        <v>28</v>
      </c>
      <c r="X42" s="267" t="s">
        <v>28</v>
      </c>
      <c r="Y42" s="268" t="s">
        <v>28</v>
      </c>
      <c r="Z42" s="267" t="s">
        <v>28</v>
      </c>
      <c r="AA42" s="268" t="s">
        <v>28</v>
      </c>
      <c r="AB42" s="267" t="s">
        <v>28</v>
      </c>
      <c r="AC42" s="268" t="s">
        <v>28</v>
      </c>
      <c r="AD42" s="269" t="s">
        <v>122</v>
      </c>
      <c r="AE42" s="270" t="s">
        <v>30</v>
      </c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</row>
    <row r="43" spans="1:52">
      <c r="A43" s="258" t="s">
        <v>176</v>
      </c>
      <c r="B43" s="259" t="s">
        <v>265</v>
      </c>
      <c r="C43" s="260" t="s">
        <v>28</v>
      </c>
      <c r="D43" s="261" t="s">
        <v>28</v>
      </c>
      <c r="E43" s="262" t="s">
        <v>28</v>
      </c>
      <c r="F43" s="260">
        <f>+K43+1</f>
        <v>45182</v>
      </c>
      <c r="G43" s="261" t="s">
        <v>27</v>
      </c>
      <c r="H43" s="262" t="s">
        <v>28</v>
      </c>
      <c r="I43" s="264">
        <f>F43-1</f>
        <v>45181</v>
      </c>
      <c r="J43" s="271">
        <v>0.70833333333333337</v>
      </c>
      <c r="K43" s="260">
        <v>45181</v>
      </c>
      <c r="L43" s="274" t="s">
        <v>27</v>
      </c>
      <c r="M43" s="264">
        <f t="shared" si="5"/>
        <v>45177</v>
      </c>
      <c r="N43" s="265">
        <v>0.70833333333333337</v>
      </c>
      <c r="O43" s="266">
        <v>45182</v>
      </c>
      <c r="P43" s="267">
        <v>5</v>
      </c>
      <c r="Q43" s="268">
        <f t="shared" si="6"/>
        <v>45187</v>
      </c>
      <c r="R43" s="267">
        <v>6</v>
      </c>
      <c r="S43" s="268">
        <f t="shared" si="7"/>
        <v>45188</v>
      </c>
      <c r="T43" s="267" t="s">
        <v>28</v>
      </c>
      <c r="U43" s="268" t="s">
        <v>28</v>
      </c>
      <c r="V43" s="267" t="s">
        <v>28</v>
      </c>
      <c r="W43" s="268" t="s">
        <v>28</v>
      </c>
      <c r="X43" s="267" t="s">
        <v>28</v>
      </c>
      <c r="Y43" s="268" t="s">
        <v>28</v>
      </c>
      <c r="Z43" s="267" t="s">
        <v>28</v>
      </c>
      <c r="AA43" s="268" t="s">
        <v>28</v>
      </c>
      <c r="AB43" s="267" t="s">
        <v>28</v>
      </c>
      <c r="AC43" s="268" t="s">
        <v>28</v>
      </c>
      <c r="AD43" s="269" t="s">
        <v>122</v>
      </c>
      <c r="AE43" s="270" t="s">
        <v>30</v>
      </c>
    </row>
    <row r="44" spans="1:52">
      <c r="A44" s="258" t="s">
        <v>182</v>
      </c>
      <c r="B44" s="259" t="s">
        <v>209</v>
      </c>
      <c r="C44" s="260" t="s">
        <v>28</v>
      </c>
      <c r="D44" s="261" t="s">
        <v>28</v>
      </c>
      <c r="E44" s="262" t="s">
        <v>28</v>
      </c>
      <c r="F44" s="260">
        <f>+K44+1</f>
        <v>45189</v>
      </c>
      <c r="G44" s="261" t="s">
        <v>27</v>
      </c>
      <c r="H44" s="262" t="s">
        <v>28</v>
      </c>
      <c r="I44" s="264">
        <f>F44-1</f>
        <v>45188</v>
      </c>
      <c r="J44" s="271">
        <v>0.70833333333333337</v>
      </c>
      <c r="K44" s="260">
        <v>45188</v>
      </c>
      <c r="L44" s="274" t="s">
        <v>27</v>
      </c>
      <c r="M44" s="264">
        <f t="shared" si="5"/>
        <v>45184</v>
      </c>
      <c r="N44" s="265">
        <v>0.70833333333333337</v>
      </c>
      <c r="O44" s="266">
        <v>45189</v>
      </c>
      <c r="P44" s="267">
        <v>5</v>
      </c>
      <c r="Q44" s="268">
        <f t="shared" si="6"/>
        <v>45194</v>
      </c>
      <c r="R44" s="267">
        <v>6</v>
      </c>
      <c r="S44" s="268">
        <f t="shared" si="7"/>
        <v>45195</v>
      </c>
      <c r="T44" s="267" t="s">
        <v>28</v>
      </c>
      <c r="U44" s="268" t="s">
        <v>28</v>
      </c>
      <c r="V44" s="267" t="s">
        <v>28</v>
      </c>
      <c r="W44" s="268" t="s">
        <v>28</v>
      </c>
      <c r="X44" s="267" t="s">
        <v>28</v>
      </c>
      <c r="Y44" s="268" t="s">
        <v>28</v>
      </c>
      <c r="Z44" s="267" t="s">
        <v>28</v>
      </c>
      <c r="AA44" s="268" t="s">
        <v>28</v>
      </c>
      <c r="AB44" s="267" t="s">
        <v>28</v>
      </c>
      <c r="AC44" s="268" t="s">
        <v>28</v>
      </c>
      <c r="AD44" s="269" t="s">
        <v>122</v>
      </c>
      <c r="AE44" s="270" t="s">
        <v>30</v>
      </c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</row>
    <row r="45" spans="1:52">
      <c r="A45" s="258" t="s">
        <v>214</v>
      </c>
      <c r="B45" s="259" t="s">
        <v>266</v>
      </c>
      <c r="C45" s="260" t="s">
        <v>28</v>
      </c>
      <c r="D45" s="261" t="s">
        <v>28</v>
      </c>
      <c r="E45" s="262" t="s">
        <v>28</v>
      </c>
      <c r="F45" s="260">
        <f>+K45+1</f>
        <v>45196</v>
      </c>
      <c r="G45" s="261" t="s">
        <v>27</v>
      </c>
      <c r="H45" s="262" t="s">
        <v>28</v>
      </c>
      <c r="I45" s="264">
        <f>F45-1</f>
        <v>45195</v>
      </c>
      <c r="J45" s="271">
        <v>0.70833333333333337</v>
      </c>
      <c r="K45" s="260">
        <v>45195</v>
      </c>
      <c r="L45" s="274">
        <v>0.5</v>
      </c>
      <c r="M45" s="264">
        <f t="shared" si="5"/>
        <v>45191</v>
      </c>
      <c r="N45" s="265">
        <v>0.70833333333333337</v>
      </c>
      <c r="O45" s="266">
        <v>45196</v>
      </c>
      <c r="P45" s="267">
        <v>5</v>
      </c>
      <c r="Q45" s="268">
        <f t="shared" si="6"/>
        <v>45201</v>
      </c>
      <c r="R45" s="267">
        <v>6</v>
      </c>
      <c r="S45" s="268">
        <f t="shared" si="7"/>
        <v>45202</v>
      </c>
      <c r="T45" s="267" t="s">
        <v>28</v>
      </c>
      <c r="U45" s="268" t="s">
        <v>28</v>
      </c>
      <c r="V45" s="267" t="s">
        <v>28</v>
      </c>
      <c r="W45" s="268" t="s">
        <v>28</v>
      </c>
      <c r="X45" s="267" t="s">
        <v>28</v>
      </c>
      <c r="Y45" s="268" t="s">
        <v>28</v>
      </c>
      <c r="Z45" s="267" t="s">
        <v>28</v>
      </c>
      <c r="AA45" s="268" t="s">
        <v>28</v>
      </c>
      <c r="AB45" s="267" t="s">
        <v>28</v>
      </c>
      <c r="AC45" s="268" t="s">
        <v>28</v>
      </c>
      <c r="AD45" s="269" t="s">
        <v>122</v>
      </c>
      <c r="AE45" s="270" t="s">
        <v>30</v>
      </c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</row>
    <row r="46" spans="1:52">
      <c r="A46" s="258" t="s">
        <v>215</v>
      </c>
      <c r="B46" s="259" t="s">
        <v>267</v>
      </c>
      <c r="C46" s="260" t="s">
        <v>28</v>
      </c>
      <c r="D46" s="261" t="s">
        <v>28</v>
      </c>
      <c r="E46" s="262" t="s">
        <v>28</v>
      </c>
      <c r="F46" s="260">
        <f>+K46+1</f>
        <v>45203</v>
      </c>
      <c r="G46" s="261" t="s">
        <v>27</v>
      </c>
      <c r="H46" s="262" t="s">
        <v>28</v>
      </c>
      <c r="I46" s="264">
        <f>F46-1</f>
        <v>45202</v>
      </c>
      <c r="J46" s="271">
        <v>0.70833333333333337</v>
      </c>
      <c r="K46" s="260">
        <v>45202</v>
      </c>
      <c r="L46" s="274" t="s">
        <v>27</v>
      </c>
      <c r="M46" s="264">
        <f t="shared" si="5"/>
        <v>45198</v>
      </c>
      <c r="N46" s="265">
        <v>0.70833333333333337</v>
      </c>
      <c r="O46" s="266">
        <v>45203</v>
      </c>
      <c r="P46" s="267">
        <v>5</v>
      </c>
      <c r="Q46" s="268">
        <f t="shared" si="6"/>
        <v>45208</v>
      </c>
      <c r="R46" s="267">
        <v>6</v>
      </c>
      <c r="S46" s="268">
        <f t="shared" si="7"/>
        <v>45209</v>
      </c>
      <c r="T46" s="267" t="s">
        <v>28</v>
      </c>
      <c r="U46" s="268" t="s">
        <v>28</v>
      </c>
      <c r="V46" s="267" t="s">
        <v>28</v>
      </c>
      <c r="W46" s="268" t="s">
        <v>28</v>
      </c>
      <c r="X46" s="267" t="s">
        <v>28</v>
      </c>
      <c r="Y46" s="268" t="s">
        <v>28</v>
      </c>
      <c r="Z46" s="267" t="s">
        <v>28</v>
      </c>
      <c r="AA46" s="268" t="s">
        <v>28</v>
      </c>
      <c r="AB46" s="267" t="s">
        <v>28</v>
      </c>
      <c r="AC46" s="268" t="s">
        <v>28</v>
      </c>
      <c r="AD46" s="269" t="s">
        <v>122</v>
      </c>
      <c r="AE46" s="270" t="s">
        <v>30</v>
      </c>
    </row>
    <row r="47" spans="1:52">
      <c r="A47" s="234" t="s">
        <v>234</v>
      </c>
      <c r="B47" s="204" t="s">
        <v>235</v>
      </c>
      <c r="C47" s="205">
        <f>K47-4</f>
        <v>45148</v>
      </c>
      <c r="D47" s="235">
        <v>0.58333333333333337</v>
      </c>
      <c r="E47" s="207" t="s">
        <v>28</v>
      </c>
      <c r="F47" s="205">
        <f>+K47-2</f>
        <v>45150</v>
      </c>
      <c r="G47" s="206">
        <v>0.625</v>
      </c>
      <c r="H47" s="213" t="s">
        <v>33</v>
      </c>
      <c r="I47" s="209">
        <f>F47+1</f>
        <v>45151</v>
      </c>
      <c r="J47" s="216">
        <v>0.70833333333333337</v>
      </c>
      <c r="K47" s="220">
        <v>45152</v>
      </c>
      <c r="L47" s="208">
        <v>0.16666666666666666</v>
      </c>
      <c r="M47" s="209">
        <f>K47-2</f>
        <v>45150</v>
      </c>
      <c r="N47" s="210">
        <v>0.70833333333333337</v>
      </c>
      <c r="O47" s="221">
        <v>45154.875</v>
      </c>
      <c r="P47" s="212">
        <v>5</v>
      </c>
      <c r="Q47" s="213">
        <f>O47+P47</f>
        <v>45159.875</v>
      </c>
      <c r="R47" s="212">
        <v>6</v>
      </c>
      <c r="S47" s="213">
        <f t="shared" si="7"/>
        <v>45160.875</v>
      </c>
      <c r="T47" s="212">
        <v>3</v>
      </c>
      <c r="U47" s="213">
        <f>+$O47+T47</f>
        <v>45157.875</v>
      </c>
      <c r="V47" s="212">
        <v>4</v>
      </c>
      <c r="W47" s="213">
        <f t="shared" ref="W47:W75" si="8">+$O47+V47</f>
        <v>45158.875</v>
      </c>
      <c r="X47" s="212">
        <v>7</v>
      </c>
      <c r="Y47" s="213">
        <f t="shared" ref="Y47:Y60" si="9">+$O47+X47</f>
        <v>45161.875</v>
      </c>
      <c r="Z47" s="212" t="s">
        <v>28</v>
      </c>
      <c r="AA47" s="207" t="s">
        <v>28</v>
      </c>
      <c r="AB47" s="224" t="s">
        <v>28</v>
      </c>
      <c r="AC47" s="207" t="s">
        <v>28</v>
      </c>
      <c r="AD47" s="214" t="s">
        <v>35</v>
      </c>
      <c r="AE47" s="215" t="s">
        <v>36</v>
      </c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</row>
    <row r="48" spans="1:52">
      <c r="A48" s="234" t="s">
        <v>233</v>
      </c>
      <c r="B48" s="204" t="s">
        <v>268</v>
      </c>
      <c r="C48" s="205">
        <f>K48-4</f>
        <v>45156</v>
      </c>
      <c r="D48" s="235">
        <v>0.58333333333333337</v>
      </c>
      <c r="E48" s="207" t="s">
        <v>28</v>
      </c>
      <c r="F48" s="205">
        <f>+K48-2</f>
        <v>45158</v>
      </c>
      <c r="G48" s="206">
        <v>0.625</v>
      </c>
      <c r="H48" s="213" t="s">
        <v>33</v>
      </c>
      <c r="I48" s="209">
        <f>F48+1</f>
        <v>45159</v>
      </c>
      <c r="J48" s="216">
        <v>0.70833333333333337</v>
      </c>
      <c r="K48" s="220">
        <v>45160</v>
      </c>
      <c r="L48" s="208">
        <v>0.16666666666666666</v>
      </c>
      <c r="M48" s="209">
        <f>K48-2</f>
        <v>45158</v>
      </c>
      <c r="N48" s="210">
        <v>0.70833333333333337</v>
      </c>
      <c r="O48" s="221">
        <v>45161.416666666664</v>
      </c>
      <c r="P48" s="212">
        <v>5</v>
      </c>
      <c r="Q48" s="213">
        <f t="shared" ref="Q48:Q51" si="10">O48+P48</f>
        <v>45166.416666666664</v>
      </c>
      <c r="R48" s="212">
        <v>6</v>
      </c>
      <c r="S48" s="213">
        <f t="shared" si="7"/>
        <v>45167.416666666664</v>
      </c>
      <c r="T48" s="212">
        <v>3</v>
      </c>
      <c r="U48" s="213">
        <f t="shared" ref="U48:U51" si="11">+$O48+T48</f>
        <v>45164.416666666664</v>
      </c>
      <c r="V48" s="212">
        <v>4</v>
      </c>
      <c r="W48" s="213">
        <f t="shared" si="8"/>
        <v>45165.416666666664</v>
      </c>
      <c r="X48" s="212">
        <v>7</v>
      </c>
      <c r="Y48" s="213">
        <f t="shared" si="9"/>
        <v>45168.416666666664</v>
      </c>
      <c r="Z48" s="212" t="s">
        <v>28</v>
      </c>
      <c r="AA48" s="207" t="s">
        <v>28</v>
      </c>
      <c r="AB48" s="224" t="s">
        <v>28</v>
      </c>
      <c r="AC48" s="207" t="s">
        <v>28</v>
      </c>
      <c r="AD48" s="214" t="s">
        <v>35</v>
      </c>
      <c r="AE48" s="215" t="s">
        <v>36</v>
      </c>
    </row>
    <row r="49" spans="1:52">
      <c r="A49" s="234" t="s">
        <v>166</v>
      </c>
      <c r="B49" s="204" t="s">
        <v>269</v>
      </c>
      <c r="C49" s="205">
        <f t="shared" ref="C49:C51" si="12">K49-4</f>
        <v>45159</v>
      </c>
      <c r="D49" s="235">
        <v>0.625</v>
      </c>
      <c r="E49" s="207" t="s">
        <v>28</v>
      </c>
      <c r="F49" s="205">
        <f t="shared" ref="F49:F51" si="13">+K49-2</f>
        <v>45161</v>
      </c>
      <c r="G49" s="206">
        <v>0.625</v>
      </c>
      <c r="H49" s="213" t="s">
        <v>33</v>
      </c>
      <c r="I49" s="209">
        <f t="shared" ref="I49:I51" si="14">F49+1</f>
        <v>45162</v>
      </c>
      <c r="J49" s="216">
        <v>0.70833333333333337</v>
      </c>
      <c r="K49" s="205">
        <v>45163</v>
      </c>
      <c r="L49" s="208">
        <v>0.16666666666666666</v>
      </c>
      <c r="M49" s="209">
        <f t="shared" ref="M49:M51" si="15">K49-2</f>
        <v>45161</v>
      </c>
      <c r="N49" s="210">
        <v>0.70833333333333337</v>
      </c>
      <c r="O49" s="221">
        <v>45168.083333333336</v>
      </c>
      <c r="P49" s="212">
        <v>5</v>
      </c>
      <c r="Q49" s="213">
        <f t="shared" si="10"/>
        <v>45173.083333333336</v>
      </c>
      <c r="R49" s="212">
        <v>5</v>
      </c>
      <c r="S49" s="213">
        <f t="shared" si="7"/>
        <v>45173.083333333336</v>
      </c>
      <c r="T49" s="212">
        <v>3</v>
      </c>
      <c r="U49" s="213">
        <f t="shared" si="11"/>
        <v>45171.083333333336</v>
      </c>
      <c r="V49" s="212">
        <v>3</v>
      </c>
      <c r="W49" s="213">
        <f t="shared" si="8"/>
        <v>45171.083333333336</v>
      </c>
      <c r="X49" s="212">
        <v>6</v>
      </c>
      <c r="Y49" s="213">
        <f t="shared" si="9"/>
        <v>45174.083333333336</v>
      </c>
      <c r="Z49" s="212" t="s">
        <v>28</v>
      </c>
      <c r="AA49" s="207" t="s">
        <v>28</v>
      </c>
      <c r="AB49" s="224" t="s">
        <v>28</v>
      </c>
      <c r="AC49" s="207" t="s">
        <v>28</v>
      </c>
      <c r="AD49" s="214" t="s">
        <v>35</v>
      </c>
      <c r="AE49" s="215" t="s">
        <v>36</v>
      </c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</row>
    <row r="50" spans="1:52">
      <c r="A50" s="234" t="s">
        <v>234</v>
      </c>
      <c r="B50" s="204" t="s">
        <v>270</v>
      </c>
      <c r="C50" s="205">
        <f t="shared" si="12"/>
        <v>45166</v>
      </c>
      <c r="D50" s="235">
        <v>0.625</v>
      </c>
      <c r="E50" s="207" t="s">
        <v>28</v>
      </c>
      <c r="F50" s="205">
        <f t="shared" si="13"/>
        <v>45168</v>
      </c>
      <c r="G50" s="206">
        <v>0.625</v>
      </c>
      <c r="H50" s="213" t="s">
        <v>33</v>
      </c>
      <c r="I50" s="209">
        <f t="shared" si="14"/>
        <v>45169</v>
      </c>
      <c r="J50" s="216">
        <v>0.70833333333333337</v>
      </c>
      <c r="K50" s="205">
        <v>45170</v>
      </c>
      <c r="L50" s="208">
        <v>0.16666666666666666</v>
      </c>
      <c r="M50" s="209">
        <f t="shared" si="15"/>
        <v>45168</v>
      </c>
      <c r="N50" s="210">
        <v>0.70833333333333337</v>
      </c>
      <c r="O50" s="221">
        <v>45173.958333333336</v>
      </c>
      <c r="P50" s="212">
        <v>5</v>
      </c>
      <c r="Q50" s="213">
        <f t="shared" si="10"/>
        <v>45178.958333333336</v>
      </c>
      <c r="R50" s="212">
        <v>6</v>
      </c>
      <c r="S50" s="213">
        <f t="shared" si="7"/>
        <v>45179.958333333336</v>
      </c>
      <c r="T50" s="212">
        <v>3</v>
      </c>
      <c r="U50" s="213">
        <f t="shared" si="11"/>
        <v>45176.958333333336</v>
      </c>
      <c r="V50" s="212">
        <v>4</v>
      </c>
      <c r="W50" s="213">
        <f t="shared" si="8"/>
        <v>45177.958333333336</v>
      </c>
      <c r="X50" s="212">
        <v>7</v>
      </c>
      <c r="Y50" s="213">
        <f t="shared" si="9"/>
        <v>45180.958333333336</v>
      </c>
      <c r="Z50" s="212" t="s">
        <v>28</v>
      </c>
      <c r="AA50" s="207" t="s">
        <v>28</v>
      </c>
      <c r="AB50" s="224" t="s">
        <v>28</v>
      </c>
      <c r="AC50" s="207" t="s">
        <v>28</v>
      </c>
      <c r="AD50" s="214" t="s">
        <v>35</v>
      </c>
      <c r="AE50" s="215" t="s">
        <v>36</v>
      </c>
    </row>
    <row r="51" spans="1:52">
      <c r="A51" s="234" t="s">
        <v>233</v>
      </c>
      <c r="B51" s="204" t="s">
        <v>271</v>
      </c>
      <c r="C51" s="205">
        <f t="shared" si="12"/>
        <v>45173</v>
      </c>
      <c r="D51" s="235">
        <v>0.58333333333333304</v>
      </c>
      <c r="E51" s="207" t="s">
        <v>28</v>
      </c>
      <c r="F51" s="205">
        <f t="shared" si="13"/>
        <v>45175</v>
      </c>
      <c r="G51" s="206">
        <v>0.625</v>
      </c>
      <c r="H51" s="213" t="s">
        <v>33</v>
      </c>
      <c r="I51" s="209">
        <f t="shared" si="14"/>
        <v>45176</v>
      </c>
      <c r="J51" s="216">
        <v>0.70833333333333337</v>
      </c>
      <c r="K51" s="205">
        <v>45177</v>
      </c>
      <c r="L51" s="208">
        <v>0.16666666666666666</v>
      </c>
      <c r="M51" s="209">
        <f t="shared" si="15"/>
        <v>45175</v>
      </c>
      <c r="N51" s="210">
        <v>0.70833333333333337</v>
      </c>
      <c r="O51" s="221">
        <v>45181.520833333336</v>
      </c>
      <c r="P51" s="212">
        <v>5</v>
      </c>
      <c r="Q51" s="213">
        <f t="shared" si="10"/>
        <v>45186.520833333336</v>
      </c>
      <c r="R51" s="212">
        <v>6</v>
      </c>
      <c r="S51" s="213">
        <f t="shared" si="7"/>
        <v>45187.520833333336</v>
      </c>
      <c r="T51" s="212">
        <v>3</v>
      </c>
      <c r="U51" s="213">
        <f t="shared" si="11"/>
        <v>45184.520833333336</v>
      </c>
      <c r="V51" s="212">
        <v>4</v>
      </c>
      <c r="W51" s="213">
        <f t="shared" si="8"/>
        <v>45185.520833333336</v>
      </c>
      <c r="X51" s="212">
        <v>7</v>
      </c>
      <c r="Y51" s="213">
        <f t="shared" si="9"/>
        <v>45188.520833333336</v>
      </c>
      <c r="Z51" s="212" t="s">
        <v>28</v>
      </c>
      <c r="AA51" s="207" t="s">
        <v>28</v>
      </c>
      <c r="AB51" s="224" t="s">
        <v>28</v>
      </c>
      <c r="AC51" s="207" t="s">
        <v>28</v>
      </c>
      <c r="AD51" s="214" t="s">
        <v>35</v>
      </c>
      <c r="AE51" s="215" t="s">
        <v>36</v>
      </c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</row>
    <row r="52" spans="1:52">
      <c r="A52" s="234" t="s">
        <v>161</v>
      </c>
      <c r="B52" s="204" t="s">
        <v>272</v>
      </c>
      <c r="C52" s="217">
        <f>K52-4</f>
        <v>45149</v>
      </c>
      <c r="D52" s="206">
        <v>0.58333333333333337</v>
      </c>
      <c r="E52" s="213" t="s">
        <v>29</v>
      </c>
      <c r="F52" s="217">
        <f>K52-1</f>
        <v>45152</v>
      </c>
      <c r="G52" s="206">
        <v>0.5</v>
      </c>
      <c r="H52" s="213" t="s">
        <v>29</v>
      </c>
      <c r="I52" s="209">
        <f>F52-1</f>
        <v>45151</v>
      </c>
      <c r="J52" s="216">
        <v>0.41666666666666669</v>
      </c>
      <c r="K52" s="220">
        <v>45153</v>
      </c>
      <c r="L52" s="223">
        <v>0.79166666666666663</v>
      </c>
      <c r="M52" s="209">
        <f t="shared" ref="M52:M60" si="16">K52-1</f>
        <v>45152</v>
      </c>
      <c r="N52" s="210">
        <v>0.625</v>
      </c>
      <c r="O52" s="221">
        <v>45154.666666666664</v>
      </c>
      <c r="P52" s="212">
        <v>5</v>
      </c>
      <c r="Q52" s="213">
        <f t="shared" ref="Q52:Q55" si="17">+$O52+P52</f>
        <v>45159.666666666664</v>
      </c>
      <c r="R52" s="212" t="s">
        <v>28</v>
      </c>
      <c r="S52" s="213" t="s">
        <v>28</v>
      </c>
      <c r="T52" s="212" t="s">
        <v>28</v>
      </c>
      <c r="U52" s="213" t="s">
        <v>28</v>
      </c>
      <c r="V52" s="212">
        <v>8</v>
      </c>
      <c r="W52" s="213">
        <f t="shared" si="8"/>
        <v>45162.666666666664</v>
      </c>
      <c r="X52" s="212">
        <v>6</v>
      </c>
      <c r="Y52" s="213">
        <f t="shared" si="9"/>
        <v>45160.666666666664</v>
      </c>
      <c r="Z52" s="212" t="s">
        <v>28</v>
      </c>
      <c r="AA52" s="207" t="s">
        <v>28</v>
      </c>
      <c r="AB52" s="224" t="s">
        <v>28</v>
      </c>
      <c r="AC52" s="207" t="s">
        <v>28</v>
      </c>
      <c r="AD52" s="214" t="s">
        <v>37</v>
      </c>
      <c r="AE52" s="236" t="s">
        <v>38</v>
      </c>
    </row>
    <row r="53" spans="1:52">
      <c r="A53" s="234" t="s">
        <v>183</v>
      </c>
      <c r="B53" s="204" t="s">
        <v>273</v>
      </c>
      <c r="C53" s="217">
        <f>K53-4</f>
        <v>45156</v>
      </c>
      <c r="D53" s="206">
        <v>0.58333333333333337</v>
      </c>
      <c r="E53" s="213" t="s">
        <v>29</v>
      </c>
      <c r="F53" s="217">
        <f>K53-1</f>
        <v>45159</v>
      </c>
      <c r="G53" s="206">
        <v>0.5</v>
      </c>
      <c r="H53" s="213" t="s">
        <v>29</v>
      </c>
      <c r="I53" s="209">
        <f>F53+1</f>
        <v>45160</v>
      </c>
      <c r="J53" s="216">
        <v>0.625</v>
      </c>
      <c r="K53" s="205">
        <v>45160</v>
      </c>
      <c r="L53" s="223">
        <v>0.79166666666666663</v>
      </c>
      <c r="M53" s="209">
        <f t="shared" si="16"/>
        <v>45159</v>
      </c>
      <c r="N53" s="210">
        <v>0.625</v>
      </c>
      <c r="O53" s="211">
        <v>45162.583333333336</v>
      </c>
      <c r="P53" s="212">
        <v>5</v>
      </c>
      <c r="Q53" s="213">
        <f t="shared" si="17"/>
        <v>45167.583333333336</v>
      </c>
      <c r="R53" s="212" t="s">
        <v>28</v>
      </c>
      <c r="S53" s="213" t="s">
        <v>28</v>
      </c>
      <c r="T53" s="212" t="s">
        <v>28</v>
      </c>
      <c r="U53" s="213" t="s">
        <v>28</v>
      </c>
      <c r="V53" s="212">
        <v>8</v>
      </c>
      <c r="W53" s="213">
        <f t="shared" si="8"/>
        <v>45170.583333333336</v>
      </c>
      <c r="X53" s="212">
        <v>6</v>
      </c>
      <c r="Y53" s="213">
        <f t="shared" si="9"/>
        <v>45168.583333333336</v>
      </c>
      <c r="Z53" s="212" t="s">
        <v>28</v>
      </c>
      <c r="AA53" s="207" t="s">
        <v>28</v>
      </c>
      <c r="AB53" s="224" t="s">
        <v>28</v>
      </c>
      <c r="AC53" s="207" t="s">
        <v>28</v>
      </c>
      <c r="AD53" s="214" t="s">
        <v>37</v>
      </c>
      <c r="AE53" s="236" t="s">
        <v>38</v>
      </c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</row>
    <row r="54" spans="1:52">
      <c r="A54" s="234" t="s">
        <v>162</v>
      </c>
      <c r="B54" s="204" t="s">
        <v>274</v>
      </c>
      <c r="C54" s="217">
        <f>K54-4</f>
        <v>45163</v>
      </c>
      <c r="D54" s="206">
        <v>0.58333333333333337</v>
      </c>
      <c r="E54" s="213" t="s">
        <v>29</v>
      </c>
      <c r="F54" s="217">
        <f>K54-1</f>
        <v>45166</v>
      </c>
      <c r="G54" s="206">
        <v>0.5</v>
      </c>
      <c r="H54" s="213" t="s">
        <v>29</v>
      </c>
      <c r="I54" s="209">
        <f>F54+1</f>
        <v>45167</v>
      </c>
      <c r="J54" s="216">
        <v>0.625</v>
      </c>
      <c r="K54" s="205">
        <v>45167</v>
      </c>
      <c r="L54" s="223">
        <v>0.79166666666666663</v>
      </c>
      <c r="M54" s="209">
        <f t="shared" si="16"/>
        <v>45166</v>
      </c>
      <c r="N54" s="210">
        <v>0.625</v>
      </c>
      <c r="O54" s="211">
        <v>45169.395833333336</v>
      </c>
      <c r="P54" s="212">
        <v>5</v>
      </c>
      <c r="Q54" s="213">
        <f t="shared" si="17"/>
        <v>45174.395833333336</v>
      </c>
      <c r="R54" s="212" t="s">
        <v>28</v>
      </c>
      <c r="S54" s="213" t="s">
        <v>28</v>
      </c>
      <c r="T54" s="212" t="s">
        <v>28</v>
      </c>
      <c r="U54" s="213" t="s">
        <v>28</v>
      </c>
      <c r="V54" s="212">
        <v>8</v>
      </c>
      <c r="W54" s="213">
        <f t="shared" si="8"/>
        <v>45177.395833333336</v>
      </c>
      <c r="X54" s="212">
        <v>6</v>
      </c>
      <c r="Y54" s="213">
        <f t="shared" si="9"/>
        <v>45175.395833333336</v>
      </c>
      <c r="Z54" s="212" t="s">
        <v>28</v>
      </c>
      <c r="AA54" s="207" t="s">
        <v>28</v>
      </c>
      <c r="AB54" s="224" t="s">
        <v>28</v>
      </c>
      <c r="AC54" s="207" t="s">
        <v>28</v>
      </c>
      <c r="AD54" s="214" t="s">
        <v>37</v>
      </c>
      <c r="AE54" s="236" t="s">
        <v>38</v>
      </c>
    </row>
    <row r="55" spans="1:52">
      <c r="A55" s="234" t="s">
        <v>167</v>
      </c>
      <c r="B55" s="204" t="s">
        <v>275</v>
      </c>
      <c r="C55" s="217">
        <f>K55-4</f>
        <v>45170</v>
      </c>
      <c r="D55" s="206">
        <v>0.58333333333333337</v>
      </c>
      <c r="E55" s="213" t="s">
        <v>29</v>
      </c>
      <c r="F55" s="217">
        <f>K55-1</f>
        <v>45173</v>
      </c>
      <c r="G55" s="206">
        <v>0.5</v>
      </c>
      <c r="H55" s="213" t="s">
        <v>29</v>
      </c>
      <c r="I55" s="209">
        <f>F55+1</f>
        <v>45174</v>
      </c>
      <c r="J55" s="216">
        <v>0.625</v>
      </c>
      <c r="K55" s="205">
        <v>45174</v>
      </c>
      <c r="L55" s="223">
        <v>0.79166666666666663</v>
      </c>
      <c r="M55" s="209">
        <f t="shared" si="16"/>
        <v>45173</v>
      </c>
      <c r="N55" s="210">
        <v>0.625</v>
      </c>
      <c r="O55" s="211">
        <v>45175.645833333336</v>
      </c>
      <c r="P55" s="212">
        <v>5</v>
      </c>
      <c r="Q55" s="213">
        <f t="shared" si="17"/>
        <v>45180.645833333336</v>
      </c>
      <c r="R55" s="212" t="s">
        <v>28</v>
      </c>
      <c r="S55" s="213" t="s">
        <v>28</v>
      </c>
      <c r="T55" s="212" t="s">
        <v>28</v>
      </c>
      <c r="U55" s="213" t="s">
        <v>28</v>
      </c>
      <c r="V55" s="212">
        <v>8</v>
      </c>
      <c r="W55" s="213">
        <f t="shared" si="8"/>
        <v>45183.645833333336</v>
      </c>
      <c r="X55" s="212">
        <v>6</v>
      </c>
      <c r="Y55" s="213">
        <f t="shared" si="9"/>
        <v>45181.645833333336</v>
      </c>
      <c r="Z55" s="212" t="s">
        <v>28</v>
      </c>
      <c r="AA55" s="207" t="s">
        <v>28</v>
      </c>
      <c r="AB55" s="224" t="s">
        <v>28</v>
      </c>
      <c r="AC55" s="207" t="s">
        <v>28</v>
      </c>
      <c r="AD55" s="214" t="s">
        <v>37</v>
      </c>
      <c r="AE55" s="236" t="s">
        <v>38</v>
      </c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</row>
    <row r="56" spans="1:52">
      <c r="A56" s="237" t="s">
        <v>276</v>
      </c>
      <c r="B56" s="238" t="s">
        <v>277</v>
      </c>
      <c r="C56" s="225" t="s">
        <v>28</v>
      </c>
      <c r="D56" s="226" t="s">
        <v>28</v>
      </c>
      <c r="E56" s="231" t="s">
        <v>28</v>
      </c>
      <c r="F56" s="225">
        <f>K56</f>
        <v>45161</v>
      </c>
      <c r="G56" s="226" t="s">
        <v>27</v>
      </c>
      <c r="H56" s="230" t="s">
        <v>33</v>
      </c>
      <c r="I56" s="239">
        <f t="shared" ref="I56:I65" si="18">F56-5</f>
        <v>45156</v>
      </c>
      <c r="J56" s="240">
        <v>0.70833333333333337</v>
      </c>
      <c r="K56" s="225">
        <v>45161</v>
      </c>
      <c r="L56" s="241">
        <v>0.95833333333333337</v>
      </c>
      <c r="M56" s="239">
        <f t="shared" si="16"/>
        <v>45160</v>
      </c>
      <c r="N56" s="242">
        <v>0.625</v>
      </c>
      <c r="O56" s="228">
        <v>45162</v>
      </c>
      <c r="P56" s="229">
        <v>4</v>
      </c>
      <c r="Q56" s="230">
        <f>O56+P56</f>
        <v>45166</v>
      </c>
      <c r="R56" s="229">
        <v>5</v>
      </c>
      <c r="S56" s="230">
        <f>+$O56+R56</f>
        <v>45167</v>
      </c>
      <c r="T56" s="229">
        <v>7</v>
      </c>
      <c r="U56" s="230">
        <f t="shared" ref="U56:U75" si="19">+$O56+T56</f>
        <v>45169</v>
      </c>
      <c r="V56" s="229">
        <v>8</v>
      </c>
      <c r="W56" s="230">
        <f t="shared" si="8"/>
        <v>45170</v>
      </c>
      <c r="X56" s="229">
        <v>6</v>
      </c>
      <c r="Y56" s="230">
        <f t="shared" si="9"/>
        <v>45168</v>
      </c>
      <c r="Z56" s="229" t="s">
        <v>28</v>
      </c>
      <c r="AA56" s="231" t="s">
        <v>28</v>
      </c>
      <c r="AB56" s="232" t="s">
        <v>28</v>
      </c>
      <c r="AC56" s="231" t="s">
        <v>28</v>
      </c>
      <c r="AD56" s="233" t="s">
        <v>39</v>
      </c>
      <c r="AE56" s="222" t="s">
        <v>40</v>
      </c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</row>
    <row r="57" spans="1:52">
      <c r="A57" s="237" t="s">
        <v>278</v>
      </c>
      <c r="B57" s="238" t="s">
        <v>279</v>
      </c>
      <c r="C57" s="225" t="s">
        <v>28</v>
      </c>
      <c r="D57" s="226" t="s">
        <v>28</v>
      </c>
      <c r="E57" s="231" t="s">
        <v>28</v>
      </c>
      <c r="F57" s="225">
        <f>K57</f>
        <v>45168</v>
      </c>
      <c r="G57" s="226" t="s">
        <v>27</v>
      </c>
      <c r="H57" s="230" t="s">
        <v>33</v>
      </c>
      <c r="I57" s="239">
        <f t="shared" si="18"/>
        <v>45163</v>
      </c>
      <c r="J57" s="240">
        <v>0.70833333333333337</v>
      </c>
      <c r="K57" s="225">
        <v>45168</v>
      </c>
      <c r="L57" s="241">
        <v>0.95833333333333337</v>
      </c>
      <c r="M57" s="239">
        <f t="shared" si="16"/>
        <v>45167</v>
      </c>
      <c r="N57" s="242">
        <v>0.625</v>
      </c>
      <c r="O57" s="228">
        <v>45169</v>
      </c>
      <c r="P57" s="229">
        <v>4</v>
      </c>
      <c r="Q57" s="230">
        <f>O57+P57</f>
        <v>45173</v>
      </c>
      <c r="R57" s="229">
        <v>5</v>
      </c>
      <c r="S57" s="230">
        <f>+$O57+R57</f>
        <v>45174</v>
      </c>
      <c r="T57" s="229">
        <v>7</v>
      </c>
      <c r="U57" s="230">
        <f t="shared" si="19"/>
        <v>45176</v>
      </c>
      <c r="V57" s="229">
        <v>8</v>
      </c>
      <c r="W57" s="230">
        <f t="shared" si="8"/>
        <v>45177</v>
      </c>
      <c r="X57" s="229">
        <v>6</v>
      </c>
      <c r="Y57" s="230">
        <f t="shared" si="9"/>
        <v>45175</v>
      </c>
      <c r="Z57" s="229" t="s">
        <v>28</v>
      </c>
      <c r="AA57" s="231" t="s">
        <v>28</v>
      </c>
      <c r="AB57" s="232" t="s">
        <v>28</v>
      </c>
      <c r="AC57" s="231" t="s">
        <v>28</v>
      </c>
      <c r="AD57" s="233" t="s">
        <v>39</v>
      </c>
      <c r="AE57" s="222" t="s">
        <v>40</v>
      </c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</row>
    <row r="58" spans="1:52">
      <c r="A58" s="237" t="s">
        <v>280</v>
      </c>
      <c r="B58" s="238" t="s">
        <v>281</v>
      </c>
      <c r="C58" s="225" t="s">
        <v>28</v>
      </c>
      <c r="D58" s="226" t="s">
        <v>28</v>
      </c>
      <c r="E58" s="231" t="s">
        <v>28</v>
      </c>
      <c r="F58" s="225">
        <f>K58</f>
        <v>45175</v>
      </c>
      <c r="G58" s="226" t="s">
        <v>27</v>
      </c>
      <c r="H58" s="230" t="s">
        <v>33</v>
      </c>
      <c r="I58" s="239">
        <f t="shared" si="18"/>
        <v>45170</v>
      </c>
      <c r="J58" s="240">
        <v>0.70833333333333337</v>
      </c>
      <c r="K58" s="225">
        <v>45175</v>
      </c>
      <c r="L58" s="241">
        <v>0.95833333333333337</v>
      </c>
      <c r="M58" s="239">
        <f t="shared" si="16"/>
        <v>45174</v>
      </c>
      <c r="N58" s="242">
        <v>0.625</v>
      </c>
      <c r="O58" s="228">
        <v>45176</v>
      </c>
      <c r="P58" s="229">
        <v>4</v>
      </c>
      <c r="Q58" s="230">
        <f>O58+P58</f>
        <v>45180</v>
      </c>
      <c r="R58" s="229">
        <v>5</v>
      </c>
      <c r="S58" s="230">
        <f>+$O58+R58</f>
        <v>45181</v>
      </c>
      <c r="T58" s="229">
        <v>7</v>
      </c>
      <c r="U58" s="230">
        <f t="shared" si="19"/>
        <v>45183</v>
      </c>
      <c r="V58" s="229">
        <v>8</v>
      </c>
      <c r="W58" s="230">
        <f t="shared" si="8"/>
        <v>45184</v>
      </c>
      <c r="X58" s="229">
        <v>6</v>
      </c>
      <c r="Y58" s="230">
        <f t="shared" si="9"/>
        <v>45182</v>
      </c>
      <c r="Z58" s="229" t="s">
        <v>28</v>
      </c>
      <c r="AA58" s="231" t="s">
        <v>28</v>
      </c>
      <c r="AB58" s="232" t="s">
        <v>28</v>
      </c>
      <c r="AC58" s="231" t="s">
        <v>28</v>
      </c>
      <c r="AD58" s="233" t="s">
        <v>39</v>
      </c>
      <c r="AE58" s="222" t="s">
        <v>40</v>
      </c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</row>
    <row r="59" spans="1:52">
      <c r="A59" s="237" t="s">
        <v>194</v>
      </c>
      <c r="B59" s="238" t="s">
        <v>224</v>
      </c>
      <c r="C59" s="225" t="s">
        <v>28</v>
      </c>
      <c r="D59" s="226" t="s">
        <v>28</v>
      </c>
      <c r="E59" s="231" t="s">
        <v>28</v>
      </c>
      <c r="F59" s="225">
        <f>K59</f>
        <v>45182</v>
      </c>
      <c r="G59" s="226" t="s">
        <v>27</v>
      </c>
      <c r="H59" s="230" t="s">
        <v>33</v>
      </c>
      <c r="I59" s="239">
        <f t="shared" si="18"/>
        <v>45177</v>
      </c>
      <c r="J59" s="240">
        <v>0.70833333333333337</v>
      </c>
      <c r="K59" s="225">
        <v>45182</v>
      </c>
      <c r="L59" s="241">
        <v>0.95833333333333337</v>
      </c>
      <c r="M59" s="239">
        <f t="shared" si="16"/>
        <v>45181</v>
      </c>
      <c r="N59" s="242">
        <v>0.625</v>
      </c>
      <c r="O59" s="228">
        <v>45183</v>
      </c>
      <c r="P59" s="229">
        <v>4</v>
      </c>
      <c r="Q59" s="230">
        <f>O59+P59</f>
        <v>45187</v>
      </c>
      <c r="R59" s="229">
        <v>5</v>
      </c>
      <c r="S59" s="230">
        <f>+$O59+R59</f>
        <v>45188</v>
      </c>
      <c r="T59" s="229">
        <v>7</v>
      </c>
      <c r="U59" s="230">
        <f t="shared" si="19"/>
        <v>45190</v>
      </c>
      <c r="V59" s="229">
        <v>8</v>
      </c>
      <c r="W59" s="230">
        <f t="shared" si="8"/>
        <v>45191</v>
      </c>
      <c r="X59" s="229">
        <v>6</v>
      </c>
      <c r="Y59" s="230">
        <f t="shared" si="9"/>
        <v>45189</v>
      </c>
      <c r="Z59" s="229" t="s">
        <v>28</v>
      </c>
      <c r="AA59" s="231" t="s">
        <v>28</v>
      </c>
      <c r="AB59" s="232" t="s">
        <v>28</v>
      </c>
      <c r="AC59" s="231" t="s">
        <v>28</v>
      </c>
      <c r="AD59" s="233" t="s">
        <v>39</v>
      </c>
      <c r="AE59" s="222" t="s">
        <v>40</v>
      </c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</row>
    <row r="60" spans="1:52">
      <c r="A60" s="203" t="s">
        <v>278</v>
      </c>
      <c r="B60" s="204" t="s">
        <v>282</v>
      </c>
      <c r="C60" s="225" t="s">
        <v>28</v>
      </c>
      <c r="D60" s="226" t="s">
        <v>28</v>
      </c>
      <c r="E60" s="231" t="s">
        <v>28</v>
      </c>
      <c r="F60" s="225">
        <f>K60</f>
        <v>45189</v>
      </c>
      <c r="G60" s="226" t="s">
        <v>27</v>
      </c>
      <c r="H60" s="230" t="s">
        <v>33</v>
      </c>
      <c r="I60" s="239">
        <f t="shared" si="18"/>
        <v>45184</v>
      </c>
      <c r="J60" s="240">
        <v>0.70833333333333337</v>
      </c>
      <c r="K60" s="225">
        <v>45189</v>
      </c>
      <c r="L60" s="241">
        <v>0.95833333333333337</v>
      </c>
      <c r="M60" s="239">
        <f t="shared" si="16"/>
        <v>45188</v>
      </c>
      <c r="N60" s="242">
        <v>0.625</v>
      </c>
      <c r="O60" s="228">
        <v>45190</v>
      </c>
      <c r="P60" s="229">
        <v>4</v>
      </c>
      <c r="Q60" s="230">
        <f>O60+P60</f>
        <v>45194</v>
      </c>
      <c r="R60" s="229">
        <v>5</v>
      </c>
      <c r="S60" s="230">
        <f>+$O60+R60</f>
        <v>45195</v>
      </c>
      <c r="T60" s="229">
        <v>7</v>
      </c>
      <c r="U60" s="230">
        <f t="shared" si="19"/>
        <v>45197</v>
      </c>
      <c r="V60" s="229">
        <v>8</v>
      </c>
      <c r="W60" s="230">
        <f t="shared" si="8"/>
        <v>45198</v>
      </c>
      <c r="X60" s="229">
        <v>6</v>
      </c>
      <c r="Y60" s="230">
        <f t="shared" si="9"/>
        <v>45196</v>
      </c>
      <c r="Z60" s="229" t="s">
        <v>28</v>
      </c>
      <c r="AA60" s="231" t="s">
        <v>28</v>
      </c>
      <c r="AB60" s="232" t="s">
        <v>28</v>
      </c>
      <c r="AC60" s="231" t="s">
        <v>28</v>
      </c>
      <c r="AD60" s="233" t="s">
        <v>39</v>
      </c>
      <c r="AE60" s="222" t="s">
        <v>40</v>
      </c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</row>
    <row r="61" spans="1:52">
      <c r="A61" s="258" t="s">
        <v>283</v>
      </c>
      <c r="B61" s="259" t="s">
        <v>238</v>
      </c>
      <c r="C61" s="260">
        <f>K61-3</f>
        <v>45158</v>
      </c>
      <c r="D61" s="261" t="s">
        <v>27</v>
      </c>
      <c r="E61" s="262" t="s">
        <v>28</v>
      </c>
      <c r="F61" s="260">
        <f>+K61-1</f>
        <v>45160</v>
      </c>
      <c r="G61" s="275">
        <v>0.5</v>
      </c>
      <c r="H61" s="268" t="s">
        <v>33</v>
      </c>
      <c r="I61" s="264">
        <f t="shared" si="18"/>
        <v>45155</v>
      </c>
      <c r="J61" s="271">
        <v>0.70833333333333337</v>
      </c>
      <c r="K61" s="260">
        <v>45161</v>
      </c>
      <c r="L61" s="274" t="s">
        <v>222</v>
      </c>
      <c r="M61" s="264">
        <f t="shared" ref="M61:M75" si="20">K61-2</f>
        <v>45159</v>
      </c>
      <c r="N61" s="265">
        <v>0.70833333333333337</v>
      </c>
      <c r="O61" s="266">
        <v>45162</v>
      </c>
      <c r="P61" s="267" t="s">
        <v>28</v>
      </c>
      <c r="Q61" s="268" t="s">
        <v>28</v>
      </c>
      <c r="R61" s="267" t="s">
        <v>28</v>
      </c>
      <c r="S61" s="268" t="s">
        <v>28</v>
      </c>
      <c r="T61" s="267">
        <v>4</v>
      </c>
      <c r="U61" s="268">
        <f t="shared" si="19"/>
        <v>45166</v>
      </c>
      <c r="V61" s="267">
        <v>5</v>
      </c>
      <c r="W61" s="268">
        <f t="shared" si="8"/>
        <v>45167</v>
      </c>
      <c r="X61" s="267" t="s">
        <v>28</v>
      </c>
      <c r="Y61" s="268" t="s">
        <v>28</v>
      </c>
      <c r="Z61" s="267">
        <v>7</v>
      </c>
      <c r="AA61" s="268">
        <f>+$O61+Z61</f>
        <v>45169</v>
      </c>
      <c r="AB61" s="276" t="s">
        <v>28</v>
      </c>
      <c r="AC61" s="262" t="s">
        <v>28</v>
      </c>
      <c r="AD61" s="269" t="s">
        <v>223</v>
      </c>
      <c r="AE61" s="270" t="s">
        <v>40</v>
      </c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</row>
    <row r="62" spans="1:52">
      <c r="A62" s="258" t="s">
        <v>284</v>
      </c>
      <c r="B62" s="259" t="s">
        <v>285</v>
      </c>
      <c r="C62" s="260">
        <f>K62-3</f>
        <v>45165</v>
      </c>
      <c r="D62" s="261" t="s">
        <v>27</v>
      </c>
      <c r="E62" s="262" t="s">
        <v>28</v>
      </c>
      <c r="F62" s="260">
        <f>+K62-1</f>
        <v>45167</v>
      </c>
      <c r="G62" s="275">
        <v>0.5</v>
      </c>
      <c r="H62" s="268" t="s">
        <v>33</v>
      </c>
      <c r="I62" s="264">
        <f t="shared" si="18"/>
        <v>45162</v>
      </c>
      <c r="J62" s="271">
        <v>0.70833333333333337</v>
      </c>
      <c r="K62" s="260">
        <v>45168</v>
      </c>
      <c r="L62" s="274" t="s">
        <v>222</v>
      </c>
      <c r="M62" s="264">
        <f t="shared" si="20"/>
        <v>45166</v>
      </c>
      <c r="N62" s="265">
        <v>0.70833333333333337</v>
      </c>
      <c r="O62" s="266">
        <v>45169</v>
      </c>
      <c r="P62" s="267" t="s">
        <v>28</v>
      </c>
      <c r="Q62" s="268" t="s">
        <v>28</v>
      </c>
      <c r="R62" s="267" t="s">
        <v>28</v>
      </c>
      <c r="S62" s="268" t="s">
        <v>28</v>
      </c>
      <c r="T62" s="267">
        <v>4</v>
      </c>
      <c r="U62" s="268">
        <f t="shared" si="19"/>
        <v>45173</v>
      </c>
      <c r="V62" s="267">
        <v>5</v>
      </c>
      <c r="W62" s="268">
        <f t="shared" si="8"/>
        <v>45174</v>
      </c>
      <c r="X62" s="267" t="s">
        <v>28</v>
      </c>
      <c r="Y62" s="268" t="s">
        <v>28</v>
      </c>
      <c r="Z62" s="267">
        <v>7</v>
      </c>
      <c r="AA62" s="268">
        <f>+$O62+Z62</f>
        <v>45176</v>
      </c>
      <c r="AB62" s="276" t="s">
        <v>28</v>
      </c>
      <c r="AC62" s="262" t="s">
        <v>28</v>
      </c>
      <c r="AD62" s="269" t="s">
        <v>160</v>
      </c>
      <c r="AE62" s="270" t="s">
        <v>40</v>
      </c>
    </row>
    <row r="63" spans="1:52">
      <c r="A63" s="258" t="s">
        <v>283</v>
      </c>
      <c r="B63" s="259" t="s">
        <v>286</v>
      </c>
      <c r="C63" s="260">
        <f>K63-3</f>
        <v>45172</v>
      </c>
      <c r="D63" s="261" t="s">
        <v>27</v>
      </c>
      <c r="E63" s="262" t="s">
        <v>28</v>
      </c>
      <c r="F63" s="260">
        <f>+K63-1</f>
        <v>45174</v>
      </c>
      <c r="G63" s="275">
        <v>0.5</v>
      </c>
      <c r="H63" s="268" t="s">
        <v>33</v>
      </c>
      <c r="I63" s="264">
        <f t="shared" si="18"/>
        <v>45169</v>
      </c>
      <c r="J63" s="271">
        <v>0.70833333333333337</v>
      </c>
      <c r="K63" s="260">
        <v>45175</v>
      </c>
      <c r="L63" s="274" t="s">
        <v>222</v>
      </c>
      <c r="M63" s="264">
        <f t="shared" si="20"/>
        <v>45173</v>
      </c>
      <c r="N63" s="265">
        <v>0.70833333333333337</v>
      </c>
      <c r="O63" s="266">
        <v>45176</v>
      </c>
      <c r="P63" s="267" t="s">
        <v>28</v>
      </c>
      <c r="Q63" s="268" t="s">
        <v>28</v>
      </c>
      <c r="R63" s="267" t="s">
        <v>28</v>
      </c>
      <c r="S63" s="268" t="s">
        <v>28</v>
      </c>
      <c r="T63" s="267">
        <v>4</v>
      </c>
      <c r="U63" s="268">
        <f t="shared" si="19"/>
        <v>45180</v>
      </c>
      <c r="V63" s="267">
        <v>5</v>
      </c>
      <c r="W63" s="268">
        <f t="shared" si="8"/>
        <v>45181</v>
      </c>
      <c r="X63" s="267" t="s">
        <v>28</v>
      </c>
      <c r="Y63" s="268" t="s">
        <v>28</v>
      </c>
      <c r="Z63" s="267">
        <v>7</v>
      </c>
      <c r="AA63" s="268">
        <f>+$O63+Z63</f>
        <v>45183</v>
      </c>
      <c r="AB63" s="276" t="s">
        <v>28</v>
      </c>
      <c r="AC63" s="262" t="s">
        <v>28</v>
      </c>
      <c r="AD63" s="269" t="s">
        <v>160</v>
      </c>
      <c r="AE63" s="270" t="s">
        <v>40</v>
      </c>
    </row>
    <row r="64" spans="1:52">
      <c r="A64" s="258" t="s">
        <v>287</v>
      </c>
      <c r="B64" s="259" t="s">
        <v>288</v>
      </c>
      <c r="C64" s="260">
        <f>K64-3</f>
        <v>45179</v>
      </c>
      <c r="D64" s="261" t="s">
        <v>27</v>
      </c>
      <c r="E64" s="262" t="s">
        <v>28</v>
      </c>
      <c r="F64" s="260">
        <f>+K64-1</f>
        <v>45181</v>
      </c>
      <c r="G64" s="275">
        <v>0.5</v>
      </c>
      <c r="H64" s="268" t="s">
        <v>33</v>
      </c>
      <c r="I64" s="264">
        <f t="shared" si="18"/>
        <v>45176</v>
      </c>
      <c r="J64" s="271">
        <v>0.70833333333333337</v>
      </c>
      <c r="K64" s="260">
        <v>45182</v>
      </c>
      <c r="L64" s="274" t="s">
        <v>222</v>
      </c>
      <c r="M64" s="264">
        <f t="shared" si="20"/>
        <v>45180</v>
      </c>
      <c r="N64" s="265">
        <v>0.70833333333333337</v>
      </c>
      <c r="O64" s="266">
        <v>45183</v>
      </c>
      <c r="P64" s="267" t="s">
        <v>28</v>
      </c>
      <c r="Q64" s="268" t="s">
        <v>28</v>
      </c>
      <c r="R64" s="267" t="s">
        <v>28</v>
      </c>
      <c r="S64" s="268" t="s">
        <v>28</v>
      </c>
      <c r="T64" s="267">
        <v>4</v>
      </c>
      <c r="U64" s="268">
        <f t="shared" si="19"/>
        <v>45187</v>
      </c>
      <c r="V64" s="267">
        <v>5</v>
      </c>
      <c r="W64" s="268">
        <f t="shared" si="8"/>
        <v>45188</v>
      </c>
      <c r="X64" s="267" t="s">
        <v>28</v>
      </c>
      <c r="Y64" s="268" t="s">
        <v>28</v>
      </c>
      <c r="Z64" s="267">
        <v>7</v>
      </c>
      <c r="AA64" s="268">
        <f>+$O64+Z64</f>
        <v>45190</v>
      </c>
      <c r="AB64" s="276" t="s">
        <v>28</v>
      </c>
      <c r="AC64" s="262" t="s">
        <v>28</v>
      </c>
      <c r="AD64" s="269" t="s">
        <v>160</v>
      </c>
      <c r="AE64" s="270" t="s">
        <v>40</v>
      </c>
    </row>
    <row r="65" spans="1:52">
      <c r="A65" s="258" t="s">
        <v>283</v>
      </c>
      <c r="B65" s="259" t="s">
        <v>289</v>
      </c>
      <c r="C65" s="260">
        <f>K65-3</f>
        <v>45186</v>
      </c>
      <c r="D65" s="261" t="s">
        <v>27</v>
      </c>
      <c r="E65" s="262" t="s">
        <v>28</v>
      </c>
      <c r="F65" s="260">
        <f>+K65-1</f>
        <v>45188</v>
      </c>
      <c r="G65" s="275">
        <v>0.5</v>
      </c>
      <c r="H65" s="268" t="s">
        <v>33</v>
      </c>
      <c r="I65" s="264">
        <f t="shared" si="18"/>
        <v>45183</v>
      </c>
      <c r="J65" s="271">
        <v>0.70833333333333337</v>
      </c>
      <c r="K65" s="260">
        <v>45189</v>
      </c>
      <c r="L65" s="274" t="s">
        <v>111</v>
      </c>
      <c r="M65" s="264">
        <f t="shared" si="20"/>
        <v>45187</v>
      </c>
      <c r="N65" s="265">
        <v>0.70833333333333337</v>
      </c>
      <c r="O65" s="266">
        <v>45190</v>
      </c>
      <c r="P65" s="267" t="s">
        <v>28</v>
      </c>
      <c r="Q65" s="268" t="s">
        <v>28</v>
      </c>
      <c r="R65" s="267" t="s">
        <v>28</v>
      </c>
      <c r="S65" s="268" t="s">
        <v>28</v>
      </c>
      <c r="T65" s="267">
        <v>4</v>
      </c>
      <c r="U65" s="268">
        <f t="shared" si="19"/>
        <v>45194</v>
      </c>
      <c r="V65" s="267">
        <v>5</v>
      </c>
      <c r="W65" s="268">
        <f t="shared" si="8"/>
        <v>45195</v>
      </c>
      <c r="X65" s="267" t="s">
        <v>28</v>
      </c>
      <c r="Y65" s="268" t="s">
        <v>28</v>
      </c>
      <c r="Z65" s="267">
        <v>7</v>
      </c>
      <c r="AA65" s="268">
        <f>+$O65+Z65</f>
        <v>45197</v>
      </c>
      <c r="AB65" s="276" t="s">
        <v>28</v>
      </c>
      <c r="AC65" s="262" t="s">
        <v>28</v>
      </c>
      <c r="AD65" s="269" t="s">
        <v>160</v>
      </c>
      <c r="AE65" s="270" t="s">
        <v>40</v>
      </c>
    </row>
    <row r="66" spans="1:52">
      <c r="A66" s="277" t="s">
        <v>290</v>
      </c>
      <c r="B66" s="278" t="s">
        <v>291</v>
      </c>
      <c r="C66" s="279">
        <f t="shared" ref="C66:C80" si="21">K66-2</f>
        <v>45161</v>
      </c>
      <c r="D66" s="280" t="s">
        <v>27</v>
      </c>
      <c r="E66" s="281" t="s">
        <v>28</v>
      </c>
      <c r="F66" s="279">
        <f>K66-1</f>
        <v>45162</v>
      </c>
      <c r="G66" s="280" t="s">
        <v>27</v>
      </c>
      <c r="H66" s="281" t="s">
        <v>33</v>
      </c>
      <c r="I66" s="282">
        <f t="shared" ref="I66:I75" si="22">F66-2</f>
        <v>45160</v>
      </c>
      <c r="J66" s="283">
        <v>0.5</v>
      </c>
      <c r="K66" s="279">
        <v>45163</v>
      </c>
      <c r="L66" s="284" t="s">
        <v>111</v>
      </c>
      <c r="M66" s="209">
        <f t="shared" si="20"/>
        <v>45161</v>
      </c>
      <c r="N66" s="285">
        <v>0.70833333333333337</v>
      </c>
      <c r="O66" s="273">
        <v>45164</v>
      </c>
      <c r="P66" s="286">
        <v>4</v>
      </c>
      <c r="Q66" s="281">
        <f t="shared" ref="Q66:Q75" si="23">+$O66+P66</f>
        <v>45168</v>
      </c>
      <c r="R66" s="286">
        <v>5</v>
      </c>
      <c r="S66" s="281">
        <f t="shared" ref="S66:S75" si="24">+$O66+R66</f>
        <v>45169</v>
      </c>
      <c r="T66" s="286">
        <v>7</v>
      </c>
      <c r="U66" s="281">
        <f t="shared" si="19"/>
        <v>45171</v>
      </c>
      <c r="V66" s="286">
        <v>8</v>
      </c>
      <c r="W66" s="281">
        <f t="shared" si="8"/>
        <v>45172</v>
      </c>
      <c r="X66" s="286">
        <v>6</v>
      </c>
      <c r="Y66" s="281">
        <f>+$O66+X66</f>
        <v>45170</v>
      </c>
      <c r="Z66" s="286" t="s">
        <v>28</v>
      </c>
      <c r="AA66" s="281" t="s">
        <v>28</v>
      </c>
      <c r="AB66" s="286" t="s">
        <v>28</v>
      </c>
      <c r="AC66" s="281" t="s">
        <v>28</v>
      </c>
      <c r="AD66" s="287" t="s">
        <v>227</v>
      </c>
      <c r="AE66" s="288" t="s">
        <v>40</v>
      </c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</row>
    <row r="67" spans="1:52">
      <c r="A67" s="277" t="s">
        <v>292</v>
      </c>
      <c r="B67" s="278" t="s">
        <v>293</v>
      </c>
      <c r="C67" s="279">
        <f t="shared" si="21"/>
        <v>45168</v>
      </c>
      <c r="D67" s="280" t="s">
        <v>27</v>
      </c>
      <c r="E67" s="281" t="s">
        <v>28</v>
      </c>
      <c r="F67" s="279">
        <f>K67-1</f>
        <v>45169</v>
      </c>
      <c r="G67" s="280" t="s">
        <v>27</v>
      </c>
      <c r="H67" s="281" t="s">
        <v>33</v>
      </c>
      <c r="I67" s="282">
        <f t="shared" si="22"/>
        <v>45167</v>
      </c>
      <c r="J67" s="283">
        <v>0.5</v>
      </c>
      <c r="K67" s="279">
        <v>45170</v>
      </c>
      <c r="L67" s="284" t="s">
        <v>111</v>
      </c>
      <c r="M67" s="282">
        <f t="shared" si="20"/>
        <v>45168</v>
      </c>
      <c r="N67" s="285">
        <v>0.70833333333333337</v>
      </c>
      <c r="O67" s="273">
        <v>45171</v>
      </c>
      <c r="P67" s="286">
        <v>4</v>
      </c>
      <c r="Q67" s="281">
        <f t="shared" si="23"/>
        <v>45175</v>
      </c>
      <c r="R67" s="286">
        <v>5</v>
      </c>
      <c r="S67" s="281">
        <f t="shared" si="24"/>
        <v>45176</v>
      </c>
      <c r="T67" s="286">
        <v>7</v>
      </c>
      <c r="U67" s="281">
        <f t="shared" si="19"/>
        <v>45178</v>
      </c>
      <c r="V67" s="286">
        <v>8</v>
      </c>
      <c r="W67" s="281">
        <f t="shared" si="8"/>
        <v>45179</v>
      </c>
      <c r="X67" s="286">
        <v>6</v>
      </c>
      <c r="Y67" s="281">
        <f>+$O67+X67</f>
        <v>45177</v>
      </c>
      <c r="Z67" s="286" t="s">
        <v>28</v>
      </c>
      <c r="AA67" s="281" t="s">
        <v>28</v>
      </c>
      <c r="AB67" s="286" t="s">
        <v>28</v>
      </c>
      <c r="AC67" s="281" t="s">
        <v>28</v>
      </c>
      <c r="AD67" s="287" t="s">
        <v>227</v>
      </c>
      <c r="AE67" s="288" t="s">
        <v>40</v>
      </c>
    </row>
    <row r="68" spans="1:52">
      <c r="A68" s="277" t="s">
        <v>290</v>
      </c>
      <c r="B68" s="278" t="s">
        <v>294</v>
      </c>
      <c r="C68" s="279">
        <f t="shared" si="21"/>
        <v>45175</v>
      </c>
      <c r="D68" s="280" t="s">
        <v>27</v>
      </c>
      <c r="E68" s="281" t="s">
        <v>28</v>
      </c>
      <c r="F68" s="279">
        <f>K68-1</f>
        <v>45176</v>
      </c>
      <c r="G68" s="280" t="s">
        <v>27</v>
      </c>
      <c r="H68" s="281" t="s">
        <v>33</v>
      </c>
      <c r="I68" s="282">
        <f t="shared" si="22"/>
        <v>45174</v>
      </c>
      <c r="J68" s="283">
        <v>0.5</v>
      </c>
      <c r="K68" s="279">
        <v>45177</v>
      </c>
      <c r="L68" s="284" t="s">
        <v>111</v>
      </c>
      <c r="M68" s="282">
        <f t="shared" si="20"/>
        <v>45175</v>
      </c>
      <c r="N68" s="285">
        <v>0.70833333333333337</v>
      </c>
      <c r="O68" s="273">
        <v>45178</v>
      </c>
      <c r="P68" s="286">
        <v>4</v>
      </c>
      <c r="Q68" s="281">
        <f t="shared" si="23"/>
        <v>45182</v>
      </c>
      <c r="R68" s="286">
        <v>5</v>
      </c>
      <c r="S68" s="281">
        <f t="shared" si="24"/>
        <v>45183</v>
      </c>
      <c r="T68" s="286">
        <v>7</v>
      </c>
      <c r="U68" s="281">
        <f t="shared" si="19"/>
        <v>45185</v>
      </c>
      <c r="V68" s="286">
        <v>8</v>
      </c>
      <c r="W68" s="281">
        <f t="shared" si="8"/>
        <v>45186</v>
      </c>
      <c r="X68" s="286">
        <v>6</v>
      </c>
      <c r="Y68" s="281">
        <f>+$O68+X68</f>
        <v>45184</v>
      </c>
      <c r="Z68" s="286" t="s">
        <v>28</v>
      </c>
      <c r="AA68" s="281" t="s">
        <v>28</v>
      </c>
      <c r="AB68" s="286" t="s">
        <v>28</v>
      </c>
      <c r="AC68" s="281" t="s">
        <v>28</v>
      </c>
      <c r="AD68" s="287" t="s">
        <v>227</v>
      </c>
      <c r="AE68" s="288" t="s">
        <v>40</v>
      </c>
    </row>
    <row r="69" spans="1:52">
      <c r="A69" s="277" t="s">
        <v>295</v>
      </c>
      <c r="B69" s="278" t="s">
        <v>236</v>
      </c>
      <c r="C69" s="279">
        <f t="shared" si="21"/>
        <v>45151</v>
      </c>
      <c r="D69" s="280" t="s">
        <v>27</v>
      </c>
      <c r="E69" s="281" t="s">
        <v>28</v>
      </c>
      <c r="F69" s="279">
        <f>K69-1</f>
        <v>45152</v>
      </c>
      <c r="G69" s="280" t="s">
        <v>27</v>
      </c>
      <c r="H69" s="281" t="s">
        <v>33</v>
      </c>
      <c r="I69" s="282">
        <f t="shared" si="22"/>
        <v>45150</v>
      </c>
      <c r="J69" s="283">
        <v>0.5</v>
      </c>
      <c r="K69" s="279">
        <v>45153</v>
      </c>
      <c r="L69" s="284" t="s">
        <v>111</v>
      </c>
      <c r="M69" s="282">
        <f t="shared" si="20"/>
        <v>45151</v>
      </c>
      <c r="N69" s="285">
        <v>0.70833333333333337</v>
      </c>
      <c r="O69" s="273">
        <v>45185</v>
      </c>
      <c r="P69" s="286">
        <v>4</v>
      </c>
      <c r="Q69" s="281">
        <f t="shared" si="23"/>
        <v>45189</v>
      </c>
      <c r="R69" s="286">
        <v>5</v>
      </c>
      <c r="S69" s="281">
        <f t="shared" si="24"/>
        <v>45190</v>
      </c>
      <c r="T69" s="286">
        <v>7</v>
      </c>
      <c r="U69" s="281">
        <f t="shared" si="19"/>
        <v>45192</v>
      </c>
      <c r="V69" s="286">
        <v>8</v>
      </c>
      <c r="W69" s="281">
        <f t="shared" si="8"/>
        <v>45193</v>
      </c>
      <c r="X69" s="286">
        <v>6</v>
      </c>
      <c r="Y69" s="281">
        <f>+$O69+X69</f>
        <v>45191</v>
      </c>
      <c r="Z69" s="286" t="s">
        <v>28</v>
      </c>
      <c r="AA69" s="281" t="s">
        <v>28</v>
      </c>
      <c r="AB69" s="286" t="s">
        <v>28</v>
      </c>
      <c r="AC69" s="281" t="s">
        <v>28</v>
      </c>
      <c r="AD69" s="287" t="s">
        <v>227</v>
      </c>
      <c r="AE69" s="288" t="s">
        <v>40</v>
      </c>
    </row>
    <row r="70" spans="1:52">
      <c r="A70" s="203" t="s">
        <v>296</v>
      </c>
      <c r="B70" s="204" t="s">
        <v>297</v>
      </c>
      <c r="C70" s="279">
        <f t="shared" si="21"/>
        <v>45158</v>
      </c>
      <c r="D70" s="280" t="s">
        <v>27</v>
      </c>
      <c r="E70" s="281" t="s">
        <v>28</v>
      </c>
      <c r="F70" s="279">
        <f>K70-1</f>
        <v>45159</v>
      </c>
      <c r="G70" s="280" t="s">
        <v>27</v>
      </c>
      <c r="H70" s="281" t="s">
        <v>33</v>
      </c>
      <c r="I70" s="282">
        <f t="shared" si="22"/>
        <v>45157</v>
      </c>
      <c r="J70" s="283">
        <v>0.5</v>
      </c>
      <c r="K70" s="279">
        <v>45160</v>
      </c>
      <c r="L70" s="284" t="s">
        <v>111</v>
      </c>
      <c r="M70" s="282">
        <f t="shared" si="20"/>
        <v>45158</v>
      </c>
      <c r="N70" s="285">
        <v>0.70833333333333337</v>
      </c>
      <c r="O70" s="273">
        <v>45192</v>
      </c>
      <c r="P70" s="286">
        <v>4</v>
      </c>
      <c r="Q70" s="281">
        <f t="shared" si="23"/>
        <v>45196</v>
      </c>
      <c r="R70" s="286">
        <v>5</v>
      </c>
      <c r="S70" s="281">
        <f t="shared" si="24"/>
        <v>45197</v>
      </c>
      <c r="T70" s="286">
        <v>7</v>
      </c>
      <c r="U70" s="281">
        <f t="shared" si="19"/>
        <v>45199</v>
      </c>
      <c r="V70" s="286">
        <v>8</v>
      </c>
      <c r="W70" s="281">
        <f t="shared" si="8"/>
        <v>45200</v>
      </c>
      <c r="X70" s="286">
        <v>6</v>
      </c>
      <c r="Y70" s="281">
        <f>+$O70+X70</f>
        <v>45198</v>
      </c>
      <c r="Z70" s="286" t="s">
        <v>28</v>
      </c>
      <c r="AA70" s="281" t="s">
        <v>28</v>
      </c>
      <c r="AB70" s="286" t="s">
        <v>28</v>
      </c>
      <c r="AC70" s="281" t="s">
        <v>28</v>
      </c>
      <c r="AD70" s="287" t="s">
        <v>227</v>
      </c>
      <c r="AE70" s="288" t="s">
        <v>40</v>
      </c>
    </row>
    <row r="71" spans="1:52">
      <c r="A71" s="258" t="s">
        <v>298</v>
      </c>
      <c r="B71" s="259" t="s">
        <v>184</v>
      </c>
      <c r="C71" s="260">
        <f t="shared" si="21"/>
        <v>45161</v>
      </c>
      <c r="D71" s="261" t="s">
        <v>27</v>
      </c>
      <c r="E71" s="262" t="s">
        <v>28</v>
      </c>
      <c r="F71" s="260">
        <f>+K71-1</f>
        <v>45162</v>
      </c>
      <c r="G71" s="261" t="s">
        <v>27</v>
      </c>
      <c r="H71" s="262" t="s">
        <v>28</v>
      </c>
      <c r="I71" s="264">
        <f t="shared" si="22"/>
        <v>45160</v>
      </c>
      <c r="J71" s="271">
        <v>0.5</v>
      </c>
      <c r="K71" s="260">
        <v>45163</v>
      </c>
      <c r="L71" s="263">
        <v>0.625</v>
      </c>
      <c r="M71" s="264">
        <f t="shared" si="20"/>
        <v>45161</v>
      </c>
      <c r="N71" s="265">
        <v>0.70833333333333337</v>
      </c>
      <c r="O71" s="266">
        <v>45164</v>
      </c>
      <c r="P71" s="267">
        <v>7</v>
      </c>
      <c r="Q71" s="268">
        <f t="shared" si="23"/>
        <v>45171</v>
      </c>
      <c r="R71" s="267">
        <v>7</v>
      </c>
      <c r="S71" s="268">
        <f t="shared" si="24"/>
        <v>45171</v>
      </c>
      <c r="T71" s="267">
        <v>4</v>
      </c>
      <c r="U71" s="268">
        <f t="shared" si="19"/>
        <v>45168</v>
      </c>
      <c r="V71" s="267">
        <v>4</v>
      </c>
      <c r="W71" s="268">
        <f t="shared" si="8"/>
        <v>45168</v>
      </c>
      <c r="X71" s="267">
        <v>6</v>
      </c>
      <c r="Y71" s="262">
        <f>+X71+O71</f>
        <v>45170</v>
      </c>
      <c r="Z71" s="267" t="s">
        <v>28</v>
      </c>
      <c r="AA71" s="262" t="s">
        <v>28</v>
      </c>
      <c r="AB71" s="276" t="s">
        <v>28</v>
      </c>
      <c r="AC71" s="262" t="s">
        <v>28</v>
      </c>
      <c r="AD71" s="269" t="s">
        <v>228</v>
      </c>
      <c r="AE71" s="270" t="s">
        <v>40</v>
      </c>
    </row>
    <row r="72" spans="1:52">
      <c r="A72" s="258" t="s">
        <v>299</v>
      </c>
      <c r="B72" s="259" t="s">
        <v>229</v>
      </c>
      <c r="C72" s="260">
        <f t="shared" si="21"/>
        <v>45168</v>
      </c>
      <c r="D72" s="261" t="s">
        <v>27</v>
      </c>
      <c r="E72" s="262" t="s">
        <v>28</v>
      </c>
      <c r="F72" s="260">
        <f>+K72-1</f>
        <v>45169</v>
      </c>
      <c r="G72" s="261" t="s">
        <v>27</v>
      </c>
      <c r="H72" s="262" t="s">
        <v>28</v>
      </c>
      <c r="I72" s="264">
        <f t="shared" si="22"/>
        <v>45167</v>
      </c>
      <c r="J72" s="271">
        <v>0.5</v>
      </c>
      <c r="K72" s="260">
        <v>45170</v>
      </c>
      <c r="L72" s="263">
        <v>0.625</v>
      </c>
      <c r="M72" s="264">
        <f t="shared" si="20"/>
        <v>45168</v>
      </c>
      <c r="N72" s="265">
        <v>0.70833333333333337</v>
      </c>
      <c r="O72" s="266">
        <v>45171</v>
      </c>
      <c r="P72" s="267">
        <v>7</v>
      </c>
      <c r="Q72" s="268">
        <f t="shared" si="23"/>
        <v>45178</v>
      </c>
      <c r="R72" s="267">
        <v>7</v>
      </c>
      <c r="S72" s="268">
        <f t="shared" si="24"/>
        <v>45178</v>
      </c>
      <c r="T72" s="267">
        <v>4</v>
      </c>
      <c r="U72" s="268">
        <f t="shared" si="19"/>
        <v>45175</v>
      </c>
      <c r="V72" s="267">
        <v>4</v>
      </c>
      <c r="W72" s="268">
        <f t="shared" si="8"/>
        <v>45175</v>
      </c>
      <c r="X72" s="267">
        <v>6</v>
      </c>
      <c r="Y72" s="262">
        <f>+X72+O72</f>
        <v>45177</v>
      </c>
      <c r="Z72" s="267" t="s">
        <v>28</v>
      </c>
      <c r="AA72" s="262" t="s">
        <v>28</v>
      </c>
      <c r="AB72" s="276" t="s">
        <v>28</v>
      </c>
      <c r="AC72" s="262" t="s">
        <v>28</v>
      </c>
      <c r="AD72" s="269" t="s">
        <v>228</v>
      </c>
      <c r="AE72" s="270" t="s">
        <v>40</v>
      </c>
    </row>
    <row r="73" spans="1:52">
      <c r="A73" s="258" t="s">
        <v>300</v>
      </c>
      <c r="B73" s="259" t="s">
        <v>192</v>
      </c>
      <c r="C73" s="260">
        <f t="shared" si="21"/>
        <v>45175</v>
      </c>
      <c r="D73" s="261" t="s">
        <v>27</v>
      </c>
      <c r="E73" s="262" t="s">
        <v>28</v>
      </c>
      <c r="F73" s="260">
        <f>+K73-1</f>
        <v>45176</v>
      </c>
      <c r="G73" s="261" t="s">
        <v>27</v>
      </c>
      <c r="H73" s="262" t="s">
        <v>28</v>
      </c>
      <c r="I73" s="264">
        <f t="shared" si="22"/>
        <v>45174</v>
      </c>
      <c r="J73" s="271">
        <v>0.5</v>
      </c>
      <c r="K73" s="260">
        <v>45177</v>
      </c>
      <c r="L73" s="263">
        <v>0.625</v>
      </c>
      <c r="M73" s="264">
        <f t="shared" si="20"/>
        <v>45175</v>
      </c>
      <c r="N73" s="265">
        <v>0.70833333333333337</v>
      </c>
      <c r="O73" s="266">
        <v>45178</v>
      </c>
      <c r="P73" s="267">
        <v>7</v>
      </c>
      <c r="Q73" s="268">
        <f t="shared" si="23"/>
        <v>45185</v>
      </c>
      <c r="R73" s="267">
        <v>7</v>
      </c>
      <c r="S73" s="268">
        <f t="shared" si="24"/>
        <v>45185</v>
      </c>
      <c r="T73" s="267">
        <v>4</v>
      </c>
      <c r="U73" s="268">
        <f t="shared" si="19"/>
        <v>45182</v>
      </c>
      <c r="V73" s="267">
        <v>4</v>
      </c>
      <c r="W73" s="268">
        <f t="shared" si="8"/>
        <v>45182</v>
      </c>
      <c r="X73" s="267">
        <v>6</v>
      </c>
      <c r="Y73" s="262">
        <f>+X73+O73</f>
        <v>45184</v>
      </c>
      <c r="Z73" s="267" t="s">
        <v>28</v>
      </c>
      <c r="AA73" s="262" t="s">
        <v>28</v>
      </c>
      <c r="AB73" s="276" t="s">
        <v>28</v>
      </c>
      <c r="AC73" s="262" t="s">
        <v>28</v>
      </c>
      <c r="AD73" s="269" t="s">
        <v>228</v>
      </c>
      <c r="AE73" s="270" t="s">
        <v>40</v>
      </c>
    </row>
    <row r="74" spans="1:52">
      <c r="A74" s="258" t="s">
        <v>174</v>
      </c>
      <c r="B74" s="259" t="s">
        <v>184</v>
      </c>
      <c r="C74" s="260">
        <f t="shared" si="21"/>
        <v>45182</v>
      </c>
      <c r="D74" s="261" t="s">
        <v>27</v>
      </c>
      <c r="E74" s="262" t="s">
        <v>28</v>
      </c>
      <c r="F74" s="260">
        <f>+K74-1</f>
        <v>45183</v>
      </c>
      <c r="G74" s="261" t="s">
        <v>27</v>
      </c>
      <c r="H74" s="262" t="s">
        <v>28</v>
      </c>
      <c r="I74" s="264">
        <f t="shared" si="22"/>
        <v>45181</v>
      </c>
      <c r="J74" s="271">
        <v>0.5</v>
      </c>
      <c r="K74" s="260">
        <v>45184</v>
      </c>
      <c r="L74" s="263">
        <v>0.625</v>
      </c>
      <c r="M74" s="264">
        <f t="shared" si="20"/>
        <v>45182</v>
      </c>
      <c r="N74" s="265">
        <v>0.70833333333333337</v>
      </c>
      <c r="O74" s="266">
        <v>45185</v>
      </c>
      <c r="P74" s="267">
        <v>7</v>
      </c>
      <c r="Q74" s="268">
        <f t="shared" si="23"/>
        <v>45192</v>
      </c>
      <c r="R74" s="267">
        <v>7</v>
      </c>
      <c r="S74" s="268">
        <f t="shared" si="24"/>
        <v>45192</v>
      </c>
      <c r="T74" s="267">
        <v>4</v>
      </c>
      <c r="U74" s="268">
        <f t="shared" si="19"/>
        <v>45189</v>
      </c>
      <c r="V74" s="267">
        <v>4</v>
      </c>
      <c r="W74" s="268">
        <f t="shared" si="8"/>
        <v>45189</v>
      </c>
      <c r="X74" s="267">
        <v>6</v>
      </c>
      <c r="Y74" s="262">
        <f>+X74+O74</f>
        <v>45191</v>
      </c>
      <c r="Z74" s="267" t="s">
        <v>28</v>
      </c>
      <c r="AA74" s="262" t="s">
        <v>28</v>
      </c>
      <c r="AB74" s="276" t="s">
        <v>28</v>
      </c>
      <c r="AC74" s="262" t="s">
        <v>28</v>
      </c>
      <c r="AD74" s="269" t="s">
        <v>228</v>
      </c>
      <c r="AE74" s="270" t="s">
        <v>40</v>
      </c>
    </row>
    <row r="75" spans="1:52" hidden="1">
      <c r="A75" s="258" t="s">
        <v>298</v>
      </c>
      <c r="B75" s="259" t="s">
        <v>193</v>
      </c>
      <c r="C75" s="260">
        <f t="shared" si="21"/>
        <v>45189</v>
      </c>
      <c r="D75" s="261" t="s">
        <v>27</v>
      </c>
      <c r="E75" s="262" t="s">
        <v>28</v>
      </c>
      <c r="F75" s="260">
        <f>+K75-1</f>
        <v>45190</v>
      </c>
      <c r="G75" s="261" t="s">
        <v>27</v>
      </c>
      <c r="H75" s="262" t="s">
        <v>28</v>
      </c>
      <c r="I75" s="264">
        <f t="shared" si="22"/>
        <v>45188</v>
      </c>
      <c r="J75" s="271">
        <v>0.5</v>
      </c>
      <c r="K75" s="260">
        <v>45191</v>
      </c>
      <c r="L75" s="263">
        <v>0.625</v>
      </c>
      <c r="M75" s="264">
        <f t="shared" si="20"/>
        <v>45189</v>
      </c>
      <c r="N75" s="265">
        <v>0.70833333333333337</v>
      </c>
      <c r="O75" s="266">
        <v>45192</v>
      </c>
      <c r="P75" s="267">
        <v>7</v>
      </c>
      <c r="Q75" s="268">
        <f t="shared" si="23"/>
        <v>45199</v>
      </c>
      <c r="R75" s="267">
        <v>7</v>
      </c>
      <c r="S75" s="268">
        <f t="shared" si="24"/>
        <v>45199</v>
      </c>
      <c r="T75" s="267">
        <v>4</v>
      </c>
      <c r="U75" s="268">
        <f t="shared" si="19"/>
        <v>45196</v>
      </c>
      <c r="V75" s="267">
        <v>4</v>
      </c>
      <c r="W75" s="268">
        <f t="shared" si="8"/>
        <v>45196</v>
      </c>
      <c r="X75" s="267">
        <v>6</v>
      </c>
      <c r="Y75" s="262">
        <f>+X75+O75</f>
        <v>45198</v>
      </c>
      <c r="Z75" s="267" t="s">
        <v>28</v>
      </c>
      <c r="AA75" s="262" t="s">
        <v>28</v>
      </c>
      <c r="AB75" s="276" t="s">
        <v>28</v>
      </c>
      <c r="AC75" s="262" t="s">
        <v>28</v>
      </c>
      <c r="AD75" s="269" t="s">
        <v>228</v>
      </c>
      <c r="AE75" s="270" t="s">
        <v>40</v>
      </c>
    </row>
    <row r="76" spans="1:52" hidden="1">
      <c r="A76" s="277" t="s">
        <v>186</v>
      </c>
      <c r="B76" s="278" t="s">
        <v>237</v>
      </c>
      <c r="C76" s="279">
        <f t="shared" si="21"/>
        <v>45165</v>
      </c>
      <c r="D76" s="280">
        <v>0.5</v>
      </c>
      <c r="E76" s="281" t="s">
        <v>28</v>
      </c>
      <c r="F76" s="279">
        <f>K76+1</f>
        <v>45168</v>
      </c>
      <c r="G76" s="280">
        <v>0.5</v>
      </c>
      <c r="H76" s="281" t="s">
        <v>33</v>
      </c>
      <c r="I76" s="282">
        <f>F76-5</f>
        <v>45163</v>
      </c>
      <c r="J76" s="283">
        <v>0.70833333333333337</v>
      </c>
      <c r="K76" s="279">
        <v>45167</v>
      </c>
      <c r="L76" s="284">
        <v>0.70833333333333337</v>
      </c>
      <c r="M76" s="209">
        <f t="shared" ref="M76:M80" si="25">K76-1</f>
        <v>45166</v>
      </c>
      <c r="N76" s="285">
        <v>0.625</v>
      </c>
      <c r="O76" s="273">
        <v>45169</v>
      </c>
      <c r="P76" s="286" t="s">
        <v>28</v>
      </c>
      <c r="Q76" s="281" t="s">
        <v>28</v>
      </c>
      <c r="R76" s="286" t="s">
        <v>28</v>
      </c>
      <c r="S76" s="281" t="s">
        <v>28</v>
      </c>
      <c r="T76" s="286" t="s">
        <v>28</v>
      </c>
      <c r="U76" s="281" t="s">
        <v>28</v>
      </c>
      <c r="V76" s="286" t="s">
        <v>28</v>
      </c>
      <c r="W76" s="281" t="s">
        <v>28</v>
      </c>
      <c r="X76" s="286" t="s">
        <v>28</v>
      </c>
      <c r="Y76" s="281" t="s">
        <v>28</v>
      </c>
      <c r="Z76" s="286">
        <v>5</v>
      </c>
      <c r="AA76" s="281">
        <f>+$O76+Z76</f>
        <v>45174</v>
      </c>
      <c r="AB76" s="286">
        <v>6</v>
      </c>
      <c r="AC76" s="281">
        <f>+$O76+AB76</f>
        <v>45175</v>
      </c>
      <c r="AD76" s="287" t="s">
        <v>42</v>
      </c>
      <c r="AE76" s="288" t="s">
        <v>158</v>
      </c>
    </row>
    <row r="77" spans="1:52">
      <c r="A77" s="277" t="s">
        <v>170</v>
      </c>
      <c r="B77" s="278" t="s">
        <v>301</v>
      </c>
      <c r="C77" s="279">
        <f t="shared" si="21"/>
        <v>45172</v>
      </c>
      <c r="D77" s="280">
        <v>0.5</v>
      </c>
      <c r="E77" s="281" t="s">
        <v>28</v>
      </c>
      <c r="F77" s="279">
        <f>K77+1</f>
        <v>45175</v>
      </c>
      <c r="G77" s="280">
        <v>0.5</v>
      </c>
      <c r="H77" s="281" t="s">
        <v>33</v>
      </c>
      <c r="I77" s="282">
        <f>F77-5</f>
        <v>45170</v>
      </c>
      <c r="J77" s="283">
        <v>0.70833333333333337</v>
      </c>
      <c r="K77" s="279">
        <v>45174</v>
      </c>
      <c r="L77" s="284">
        <v>0.70833333333333337</v>
      </c>
      <c r="M77" s="282">
        <f t="shared" si="25"/>
        <v>45173</v>
      </c>
      <c r="N77" s="285">
        <v>0.625</v>
      </c>
      <c r="O77" s="273">
        <v>45176</v>
      </c>
      <c r="P77" s="286" t="s">
        <v>28</v>
      </c>
      <c r="Q77" s="281" t="s">
        <v>28</v>
      </c>
      <c r="R77" s="286" t="s">
        <v>28</v>
      </c>
      <c r="S77" s="281" t="s">
        <v>28</v>
      </c>
      <c r="T77" s="286" t="s">
        <v>28</v>
      </c>
      <c r="U77" s="281" t="s">
        <v>28</v>
      </c>
      <c r="V77" s="286" t="s">
        <v>28</v>
      </c>
      <c r="W77" s="281" t="s">
        <v>28</v>
      </c>
      <c r="X77" s="286" t="s">
        <v>28</v>
      </c>
      <c r="Y77" s="281" t="s">
        <v>28</v>
      </c>
      <c r="Z77" s="286">
        <v>5</v>
      </c>
      <c r="AA77" s="281">
        <f>+$O77+Z77</f>
        <v>45181</v>
      </c>
      <c r="AB77" s="286">
        <v>6</v>
      </c>
      <c r="AC77" s="281">
        <f>+$O77+AB77</f>
        <v>45182</v>
      </c>
      <c r="AD77" s="287" t="s">
        <v>42</v>
      </c>
      <c r="AE77" s="288" t="s">
        <v>158</v>
      </c>
    </row>
    <row r="78" spans="1:52">
      <c r="A78" s="277" t="s">
        <v>186</v>
      </c>
      <c r="B78" s="278" t="s">
        <v>239</v>
      </c>
      <c r="C78" s="279">
        <f t="shared" si="21"/>
        <v>45179</v>
      </c>
      <c r="D78" s="280">
        <v>0.5</v>
      </c>
      <c r="E78" s="281" t="s">
        <v>28</v>
      </c>
      <c r="F78" s="279">
        <f>K78+1</f>
        <v>45182</v>
      </c>
      <c r="G78" s="280">
        <v>0.5</v>
      </c>
      <c r="H78" s="281" t="s">
        <v>33</v>
      </c>
      <c r="I78" s="282">
        <f>F78-5</f>
        <v>45177</v>
      </c>
      <c r="J78" s="283">
        <v>0.70833333333333337</v>
      </c>
      <c r="K78" s="279">
        <v>45181</v>
      </c>
      <c r="L78" s="284">
        <v>0.70833333333333337</v>
      </c>
      <c r="M78" s="282">
        <f t="shared" si="25"/>
        <v>45180</v>
      </c>
      <c r="N78" s="285">
        <v>0.625</v>
      </c>
      <c r="O78" s="273">
        <v>45183</v>
      </c>
      <c r="P78" s="286" t="s">
        <v>28</v>
      </c>
      <c r="Q78" s="281" t="s">
        <v>28</v>
      </c>
      <c r="R78" s="286" t="s">
        <v>28</v>
      </c>
      <c r="S78" s="281" t="s">
        <v>28</v>
      </c>
      <c r="T78" s="286" t="s">
        <v>28</v>
      </c>
      <c r="U78" s="281" t="s">
        <v>28</v>
      </c>
      <c r="V78" s="286" t="s">
        <v>28</v>
      </c>
      <c r="W78" s="281" t="s">
        <v>28</v>
      </c>
      <c r="X78" s="286" t="s">
        <v>28</v>
      </c>
      <c r="Y78" s="281" t="s">
        <v>28</v>
      </c>
      <c r="Z78" s="286">
        <v>5</v>
      </c>
      <c r="AA78" s="281">
        <f>+$O78+Z78</f>
        <v>45188</v>
      </c>
      <c r="AB78" s="286">
        <v>6</v>
      </c>
      <c r="AC78" s="281">
        <f>+$O78+AB78</f>
        <v>45189</v>
      </c>
      <c r="AD78" s="287" t="s">
        <v>42</v>
      </c>
      <c r="AE78" s="288" t="s">
        <v>158</v>
      </c>
    </row>
    <row r="79" spans="1:52">
      <c r="A79" s="277" t="s">
        <v>170</v>
      </c>
      <c r="B79" s="278" t="s">
        <v>302</v>
      </c>
      <c r="C79" s="279">
        <f t="shared" si="21"/>
        <v>45186</v>
      </c>
      <c r="D79" s="280">
        <v>0.5</v>
      </c>
      <c r="E79" s="281" t="s">
        <v>28</v>
      </c>
      <c r="F79" s="279">
        <f>K79+1</f>
        <v>45189</v>
      </c>
      <c r="G79" s="280">
        <v>0.5</v>
      </c>
      <c r="H79" s="281" t="s">
        <v>33</v>
      </c>
      <c r="I79" s="282">
        <f>F79-5</f>
        <v>45184</v>
      </c>
      <c r="J79" s="283">
        <v>0.70833333333333337</v>
      </c>
      <c r="K79" s="279">
        <v>45188</v>
      </c>
      <c r="L79" s="284">
        <v>0.70833333333333337</v>
      </c>
      <c r="M79" s="282">
        <f t="shared" si="25"/>
        <v>45187</v>
      </c>
      <c r="N79" s="285">
        <v>0.625</v>
      </c>
      <c r="O79" s="273">
        <v>45190</v>
      </c>
      <c r="P79" s="286" t="s">
        <v>28</v>
      </c>
      <c r="Q79" s="281" t="s">
        <v>28</v>
      </c>
      <c r="R79" s="286" t="s">
        <v>28</v>
      </c>
      <c r="S79" s="281" t="s">
        <v>28</v>
      </c>
      <c r="T79" s="286" t="s">
        <v>28</v>
      </c>
      <c r="U79" s="281" t="s">
        <v>28</v>
      </c>
      <c r="V79" s="286" t="s">
        <v>28</v>
      </c>
      <c r="W79" s="281" t="s">
        <v>28</v>
      </c>
      <c r="X79" s="286" t="s">
        <v>28</v>
      </c>
      <c r="Y79" s="281" t="s">
        <v>28</v>
      </c>
      <c r="Z79" s="286">
        <v>5</v>
      </c>
      <c r="AA79" s="281">
        <f>+$O79+Z79</f>
        <v>45195</v>
      </c>
      <c r="AB79" s="286">
        <v>6</v>
      </c>
      <c r="AC79" s="281">
        <f>+$O79+AB79</f>
        <v>45196</v>
      </c>
      <c r="AD79" s="287" t="s">
        <v>42</v>
      </c>
      <c r="AE79" s="288" t="s">
        <v>158</v>
      </c>
    </row>
    <row r="80" spans="1:52">
      <c r="A80" s="203" t="s">
        <v>186</v>
      </c>
      <c r="B80" s="204" t="s">
        <v>303</v>
      </c>
      <c r="C80" s="279">
        <f t="shared" si="21"/>
        <v>45193</v>
      </c>
      <c r="D80" s="280">
        <v>0.5</v>
      </c>
      <c r="E80" s="281" t="s">
        <v>28</v>
      </c>
      <c r="F80" s="279">
        <f>K80+1</f>
        <v>45196</v>
      </c>
      <c r="G80" s="280">
        <v>0.5</v>
      </c>
      <c r="H80" s="281" t="s">
        <v>33</v>
      </c>
      <c r="I80" s="282">
        <f>F80-5</f>
        <v>45191</v>
      </c>
      <c r="J80" s="283">
        <v>0.70833333333333337</v>
      </c>
      <c r="K80" s="279">
        <v>45195</v>
      </c>
      <c r="L80" s="284">
        <v>0.70833333333333337</v>
      </c>
      <c r="M80" s="282">
        <f t="shared" si="25"/>
        <v>45194</v>
      </c>
      <c r="N80" s="285">
        <v>0.625</v>
      </c>
      <c r="O80" s="273">
        <v>45197</v>
      </c>
      <c r="P80" s="286" t="s">
        <v>28</v>
      </c>
      <c r="Q80" s="281" t="s">
        <v>28</v>
      </c>
      <c r="R80" s="286" t="s">
        <v>28</v>
      </c>
      <c r="S80" s="281" t="s">
        <v>28</v>
      </c>
      <c r="T80" s="286" t="s">
        <v>28</v>
      </c>
      <c r="U80" s="281" t="s">
        <v>28</v>
      </c>
      <c r="V80" s="286" t="s">
        <v>28</v>
      </c>
      <c r="W80" s="281" t="s">
        <v>28</v>
      </c>
      <c r="X80" s="286" t="s">
        <v>28</v>
      </c>
      <c r="Y80" s="281" t="s">
        <v>28</v>
      </c>
      <c r="Z80" s="286">
        <v>5</v>
      </c>
      <c r="AA80" s="281">
        <f>+$O80+Z80</f>
        <v>45202</v>
      </c>
      <c r="AB80" s="286">
        <v>6</v>
      </c>
      <c r="AC80" s="281">
        <f>+$O80+AB80</f>
        <v>45203</v>
      </c>
      <c r="AD80" s="287" t="s">
        <v>42</v>
      </c>
      <c r="AE80" s="288" t="s">
        <v>158</v>
      </c>
    </row>
    <row r="81" spans="1:31">
      <c r="A81" s="243" t="s">
        <v>43</v>
      </c>
      <c r="B81" s="244"/>
      <c r="C81" s="245"/>
      <c r="D81" s="246"/>
      <c r="E81" s="245"/>
      <c r="F81" s="245"/>
      <c r="G81" s="246"/>
      <c r="H81" s="245"/>
      <c r="I81" s="247"/>
      <c r="J81" s="247"/>
      <c r="K81" s="245"/>
      <c r="L81" s="246"/>
      <c r="M81" s="246"/>
      <c r="N81" s="246"/>
      <c r="O81" s="245"/>
      <c r="P81" s="248"/>
      <c r="Q81" s="245"/>
      <c r="R81" s="248"/>
      <c r="S81" s="245"/>
      <c r="T81" s="248"/>
      <c r="U81" s="245"/>
      <c r="V81" s="248"/>
      <c r="W81" s="245"/>
      <c r="X81" s="248"/>
      <c r="Y81" s="245"/>
      <c r="Z81" s="248"/>
      <c r="AA81" s="245"/>
      <c r="AB81" s="248"/>
      <c r="AC81" s="245"/>
      <c r="AD81" s="245"/>
      <c r="AE81" s="245"/>
    </row>
    <row r="82" spans="1:31">
      <c r="A82" s="243" t="s">
        <v>44</v>
      </c>
      <c r="B82" s="244"/>
      <c r="C82" s="245"/>
      <c r="D82" s="246"/>
      <c r="E82" s="245"/>
      <c r="F82" s="247"/>
      <c r="G82" s="249"/>
      <c r="H82" s="247"/>
      <c r="I82" s="247"/>
      <c r="J82" s="247"/>
      <c r="K82" s="245"/>
      <c r="L82" s="246"/>
      <c r="M82" s="246"/>
      <c r="N82" s="246"/>
      <c r="O82" s="245"/>
      <c r="P82" s="248"/>
      <c r="Q82" s="245"/>
      <c r="R82" s="248"/>
      <c r="S82" s="245"/>
      <c r="T82" s="248"/>
      <c r="U82" s="245"/>
      <c r="V82" s="248"/>
      <c r="W82" s="245"/>
      <c r="X82" s="248"/>
      <c r="Y82" s="245"/>
      <c r="Z82" s="248"/>
      <c r="AA82" s="245"/>
      <c r="AB82" s="248"/>
      <c r="AC82" s="245"/>
      <c r="AD82" s="245"/>
      <c r="AE82" s="245"/>
    </row>
    <row r="83" spans="1:31">
      <c r="A83" s="243" t="s">
        <v>45</v>
      </c>
      <c r="B83" s="244"/>
      <c r="C83" s="245"/>
      <c r="D83" s="246"/>
      <c r="E83" s="245"/>
      <c r="F83" s="247"/>
      <c r="G83" s="249"/>
      <c r="H83" s="247"/>
      <c r="I83" s="247"/>
      <c r="J83" s="247"/>
      <c r="K83" s="245"/>
      <c r="L83" s="246"/>
      <c r="M83" s="246"/>
      <c r="N83" s="246"/>
      <c r="O83" s="245"/>
      <c r="P83" s="248"/>
      <c r="Q83" s="245"/>
      <c r="R83" s="248"/>
      <c r="S83" s="245"/>
      <c r="T83" s="248"/>
      <c r="U83" s="245"/>
      <c r="V83" s="248"/>
      <c r="W83" s="245"/>
      <c r="X83" s="248"/>
      <c r="Y83" s="245"/>
      <c r="Z83" s="248"/>
      <c r="AA83" s="245"/>
      <c r="AB83" s="248"/>
      <c r="AC83" s="245"/>
      <c r="AD83" s="245"/>
      <c r="AE83" s="245"/>
    </row>
    <row r="84" spans="1:31">
      <c r="A84" s="243" t="s">
        <v>46</v>
      </c>
      <c r="B84" s="244"/>
      <c r="C84" s="245"/>
      <c r="D84" s="246"/>
      <c r="E84" s="245"/>
      <c r="F84" s="247"/>
      <c r="G84" s="249"/>
      <c r="H84" s="247"/>
      <c r="I84" s="247"/>
      <c r="J84" s="247"/>
      <c r="K84" s="245"/>
      <c r="L84" s="246"/>
      <c r="M84" s="246"/>
      <c r="N84" s="246"/>
      <c r="O84" s="245"/>
      <c r="P84" s="248"/>
      <c r="Q84" s="245"/>
      <c r="R84" s="248"/>
      <c r="S84" s="245"/>
      <c r="T84" s="248"/>
      <c r="U84" s="245"/>
      <c r="V84" s="248"/>
      <c r="W84" s="245"/>
      <c r="X84" s="248"/>
      <c r="Y84" s="245"/>
      <c r="Z84" s="248"/>
      <c r="AA84" s="245"/>
      <c r="AB84" s="248"/>
      <c r="AC84" s="245"/>
      <c r="AD84" s="245"/>
      <c r="AE84" s="245"/>
    </row>
    <row r="85" spans="1:31">
      <c r="A85" s="243"/>
      <c r="B85" s="244"/>
      <c r="C85" s="245"/>
      <c r="D85" s="246"/>
      <c r="E85" s="245"/>
      <c r="F85" s="247"/>
      <c r="G85" s="249"/>
      <c r="H85" s="247"/>
      <c r="I85" s="247"/>
      <c r="J85" s="247"/>
      <c r="K85" s="245"/>
      <c r="L85" s="246"/>
      <c r="M85" s="246"/>
      <c r="N85" s="246"/>
      <c r="O85" s="245"/>
      <c r="P85" s="248"/>
      <c r="Q85" s="245"/>
      <c r="R85" s="248"/>
      <c r="S85" s="245"/>
      <c r="T85" s="248"/>
      <c r="U85" s="245"/>
      <c r="V85" s="248"/>
      <c r="W85" s="245"/>
      <c r="X85" s="248"/>
      <c r="Y85" s="245"/>
      <c r="Z85" s="248"/>
      <c r="AA85" s="245"/>
      <c r="AB85" s="248"/>
      <c r="AC85" s="245"/>
      <c r="AD85" s="245"/>
      <c r="AE85" s="245"/>
    </row>
    <row r="86" spans="1:31">
      <c r="A86" s="250" t="s">
        <v>47</v>
      </c>
      <c r="G86" s="249"/>
      <c r="H86" s="247"/>
      <c r="I86" s="247"/>
      <c r="J86" s="247"/>
      <c r="K86" s="245"/>
      <c r="L86" s="246"/>
      <c r="M86" s="246"/>
      <c r="N86" s="246"/>
      <c r="O86" s="245"/>
      <c r="P86" s="248"/>
      <c r="Q86" s="245"/>
      <c r="R86" s="248"/>
      <c r="S86" s="245"/>
      <c r="T86" s="248"/>
      <c r="U86" s="245"/>
      <c r="V86" s="248"/>
      <c r="W86" s="245"/>
      <c r="X86" s="248"/>
      <c r="Y86" s="245"/>
      <c r="Z86" s="248"/>
      <c r="AA86" s="245"/>
      <c r="AB86" s="248"/>
      <c r="AC86" s="245"/>
    </row>
    <row r="87" spans="1:31">
      <c r="A87" s="243" t="s">
        <v>123</v>
      </c>
      <c r="B87" s="244"/>
      <c r="C87" s="245"/>
      <c r="D87" s="252" t="s">
        <v>48</v>
      </c>
      <c r="E87" s="250" t="s">
        <v>49</v>
      </c>
      <c r="G87" s="249"/>
      <c r="H87" s="247"/>
      <c r="I87" s="247"/>
      <c r="J87" s="247"/>
      <c r="K87" s="245"/>
      <c r="L87" s="246"/>
      <c r="M87" s="246"/>
      <c r="N87" s="246"/>
      <c r="O87" s="245"/>
      <c r="P87" s="248"/>
      <c r="Q87" s="245"/>
      <c r="R87" s="248"/>
      <c r="S87" s="245"/>
      <c r="T87" s="248"/>
      <c r="U87" s="245"/>
      <c r="V87" s="248"/>
      <c r="W87" s="245"/>
      <c r="X87" s="248"/>
      <c r="Y87" s="245"/>
      <c r="Z87" s="248"/>
      <c r="AA87" s="245"/>
      <c r="AB87" s="248"/>
      <c r="AC87" s="245"/>
      <c r="AE87" s="245"/>
    </row>
    <row r="88" spans="1:31">
      <c r="A88" s="243" t="s">
        <v>112</v>
      </c>
      <c r="D88" s="253" t="s">
        <v>50</v>
      </c>
      <c r="E88" s="250" t="s">
        <v>51</v>
      </c>
      <c r="G88" s="249"/>
      <c r="H88" s="247"/>
      <c r="I88" s="247"/>
      <c r="J88" s="247"/>
      <c r="K88" s="245"/>
      <c r="L88" s="246"/>
      <c r="M88" s="246"/>
      <c r="N88" s="246"/>
      <c r="O88" s="245"/>
      <c r="P88" s="248"/>
      <c r="Q88" s="245"/>
      <c r="R88" s="248"/>
      <c r="S88" s="245"/>
      <c r="T88" s="248"/>
      <c r="U88" s="245"/>
      <c r="V88" s="248"/>
      <c r="W88" s="245"/>
      <c r="X88" s="248"/>
      <c r="Y88" s="245"/>
      <c r="Z88" s="248"/>
      <c r="AA88" s="245"/>
      <c r="AB88" s="248"/>
      <c r="AC88" s="245"/>
    </row>
    <row r="89" spans="1:31">
      <c r="A89" s="245"/>
      <c r="B89" s="244"/>
      <c r="C89" s="245"/>
      <c r="D89" s="246"/>
      <c r="E89" s="245"/>
      <c r="F89" s="247"/>
      <c r="G89" s="249"/>
      <c r="H89" s="247"/>
      <c r="I89" s="247"/>
      <c r="J89" s="247"/>
      <c r="K89" s="245"/>
      <c r="L89" s="246"/>
      <c r="M89" s="246"/>
      <c r="N89" s="246"/>
      <c r="O89" s="245"/>
      <c r="P89" s="248"/>
      <c r="Q89" s="245"/>
      <c r="R89" s="248"/>
      <c r="S89" s="245"/>
      <c r="T89" s="248"/>
      <c r="U89" s="245"/>
      <c r="V89" s="248"/>
      <c r="W89" s="245"/>
      <c r="X89" s="248"/>
      <c r="Y89" s="245"/>
      <c r="Z89" s="248"/>
      <c r="AA89" s="245"/>
      <c r="AB89" s="248"/>
      <c r="AC89" s="245"/>
      <c r="AD89" s="245"/>
      <c r="AE89" s="245"/>
    </row>
    <row r="90" spans="1:31">
      <c r="A90" s="245"/>
      <c r="B90" s="244"/>
      <c r="C90" s="245"/>
      <c r="D90" s="246"/>
      <c r="E90" s="245"/>
      <c r="F90" s="247"/>
      <c r="G90" s="249"/>
      <c r="H90" s="247"/>
      <c r="I90" s="247"/>
      <c r="J90" s="247"/>
      <c r="K90" s="245"/>
      <c r="L90" s="246"/>
      <c r="M90" s="246"/>
      <c r="N90" s="246"/>
      <c r="O90" s="245"/>
      <c r="P90" s="248"/>
      <c r="Q90" s="245"/>
      <c r="R90" s="248"/>
      <c r="S90" s="245"/>
      <c r="T90" s="248"/>
      <c r="U90" s="245"/>
      <c r="V90" s="248"/>
      <c r="W90" s="245"/>
      <c r="X90" s="248"/>
      <c r="Y90" s="245"/>
      <c r="Z90" s="248"/>
      <c r="AA90" s="245"/>
      <c r="AB90" s="248"/>
      <c r="AC90" s="245"/>
      <c r="AD90" s="245"/>
      <c r="AE90" s="245"/>
    </row>
    <row r="91" spans="1:31">
      <c r="A91" s="245"/>
      <c r="B91" s="244"/>
      <c r="C91" s="245"/>
      <c r="D91" s="246"/>
      <c r="E91" s="245"/>
      <c r="F91" s="247"/>
      <c r="G91" s="249"/>
      <c r="H91" s="247"/>
      <c r="I91" s="247"/>
      <c r="J91" s="247"/>
      <c r="K91" s="245"/>
      <c r="L91" s="246"/>
      <c r="M91" s="246"/>
      <c r="N91" s="246"/>
      <c r="O91" s="245"/>
      <c r="P91" s="248"/>
      <c r="Q91" s="245"/>
      <c r="R91" s="248"/>
      <c r="S91" s="245"/>
      <c r="T91" s="248"/>
      <c r="U91" s="245"/>
      <c r="V91" s="248"/>
      <c r="W91" s="245"/>
      <c r="X91" s="248"/>
      <c r="Y91" s="245"/>
      <c r="Z91" s="248"/>
      <c r="AA91" s="245"/>
      <c r="AB91" s="248"/>
      <c r="AC91" s="245"/>
      <c r="AD91" s="245"/>
      <c r="AE91" s="245"/>
    </row>
    <row r="92" spans="1:31">
      <c r="A92" s="245"/>
      <c r="B92" s="244"/>
      <c r="C92" s="245"/>
      <c r="D92" s="246"/>
      <c r="E92" s="245"/>
      <c r="F92" s="247"/>
      <c r="G92" s="249"/>
      <c r="H92" s="247"/>
      <c r="I92" s="247"/>
      <c r="J92" s="247"/>
      <c r="K92" s="245"/>
      <c r="L92" s="246"/>
      <c r="M92" s="246"/>
      <c r="N92" s="246"/>
      <c r="O92" s="245"/>
      <c r="P92" s="248"/>
      <c r="Q92" s="245"/>
      <c r="R92" s="248"/>
      <c r="S92" s="245"/>
      <c r="T92" s="248"/>
      <c r="U92" s="245"/>
      <c r="V92" s="248"/>
      <c r="W92" s="245"/>
      <c r="X92" s="248"/>
      <c r="Y92" s="245"/>
      <c r="Z92" s="248"/>
      <c r="AA92" s="245"/>
      <c r="AB92" s="248"/>
      <c r="AC92" s="245"/>
      <c r="AD92" s="245"/>
      <c r="AE92" s="245"/>
    </row>
    <row r="93" spans="1:31">
      <c r="A93" s="245"/>
      <c r="B93" s="244"/>
      <c r="C93" s="245"/>
      <c r="D93" s="246"/>
      <c r="E93" s="245"/>
      <c r="F93" s="247"/>
      <c r="G93" s="249"/>
      <c r="H93" s="247"/>
      <c r="I93" s="247"/>
      <c r="J93" s="247"/>
      <c r="K93" s="245"/>
      <c r="L93" s="246"/>
      <c r="M93" s="246"/>
      <c r="N93" s="246"/>
      <c r="O93" s="245"/>
      <c r="P93" s="248"/>
      <c r="Q93" s="245"/>
      <c r="R93" s="248"/>
      <c r="S93" s="245"/>
      <c r="T93" s="248"/>
      <c r="U93" s="245"/>
      <c r="V93" s="248"/>
      <c r="W93" s="245"/>
      <c r="X93" s="248"/>
      <c r="Y93" s="245"/>
      <c r="Z93" s="248"/>
      <c r="AA93" s="245"/>
      <c r="AB93" s="248"/>
      <c r="AC93" s="245"/>
      <c r="AD93" s="245"/>
      <c r="AE93" s="245"/>
    </row>
    <row r="94" spans="1:31">
      <c r="A94" s="245"/>
      <c r="B94" s="244"/>
      <c r="C94" s="245"/>
      <c r="D94" s="246"/>
      <c r="E94" s="245"/>
      <c r="F94" s="247"/>
      <c r="G94" s="249"/>
      <c r="H94" s="247"/>
      <c r="I94" s="247"/>
      <c r="J94" s="247"/>
      <c r="K94" s="245"/>
      <c r="L94" s="246"/>
      <c r="M94" s="246"/>
      <c r="N94" s="246"/>
      <c r="O94" s="245"/>
      <c r="P94" s="248"/>
      <c r="Q94" s="245"/>
      <c r="R94" s="248"/>
      <c r="S94" s="245"/>
      <c r="T94" s="248"/>
      <c r="U94" s="245"/>
      <c r="V94" s="248"/>
      <c r="W94" s="245"/>
      <c r="X94" s="248"/>
      <c r="Y94" s="245"/>
      <c r="Z94" s="248"/>
      <c r="AA94" s="245"/>
      <c r="AB94" s="248"/>
      <c r="AC94" s="245"/>
      <c r="AD94" s="245"/>
      <c r="AE94" s="245"/>
    </row>
    <row r="95" spans="1:31">
      <c r="A95" s="245"/>
      <c r="B95" s="244"/>
      <c r="C95" s="245"/>
      <c r="D95" s="246"/>
      <c r="E95" s="245"/>
      <c r="F95" s="247"/>
      <c r="G95" s="249"/>
      <c r="H95" s="247"/>
      <c r="I95" s="247"/>
      <c r="J95" s="247"/>
      <c r="K95" s="245"/>
      <c r="L95" s="246"/>
      <c r="M95" s="246"/>
      <c r="N95" s="246"/>
      <c r="O95" s="245"/>
      <c r="P95" s="248"/>
      <c r="Q95" s="245"/>
      <c r="R95" s="248"/>
      <c r="S95" s="245"/>
      <c r="T95" s="248"/>
      <c r="U95" s="245"/>
      <c r="V95" s="248"/>
      <c r="W95" s="245"/>
      <c r="X95" s="248"/>
      <c r="Y95" s="245"/>
      <c r="Z95" s="248"/>
      <c r="AA95" s="245"/>
      <c r="AB95" s="248"/>
      <c r="AC95" s="245"/>
      <c r="AD95" s="245"/>
      <c r="AE95" s="245"/>
    </row>
    <row r="96" spans="1:31">
      <c r="A96" s="245"/>
      <c r="B96" s="244"/>
      <c r="C96" s="245"/>
      <c r="D96" s="246"/>
      <c r="E96" s="245"/>
      <c r="F96" s="247"/>
      <c r="G96" s="249"/>
      <c r="H96" s="247"/>
      <c r="I96" s="247"/>
      <c r="J96" s="247"/>
      <c r="K96" s="245"/>
      <c r="L96" s="246"/>
      <c r="M96" s="246"/>
      <c r="N96" s="246"/>
      <c r="O96" s="245"/>
      <c r="P96" s="248"/>
      <c r="Q96" s="245"/>
      <c r="R96" s="248"/>
      <c r="S96" s="245"/>
      <c r="T96" s="248"/>
      <c r="U96" s="245"/>
      <c r="V96" s="248"/>
      <c r="W96" s="245"/>
      <c r="X96" s="248"/>
      <c r="Y96" s="245"/>
      <c r="Z96" s="248"/>
      <c r="AA96" s="245"/>
      <c r="AB96" s="248"/>
      <c r="AC96" s="245"/>
      <c r="AD96" s="245"/>
      <c r="AE96" s="245"/>
    </row>
    <row r="97" spans="1:31">
      <c r="A97" s="245"/>
      <c r="B97" s="244"/>
      <c r="C97" s="245"/>
      <c r="D97" s="246"/>
      <c r="E97" s="245"/>
      <c r="F97" s="247"/>
      <c r="G97" s="249"/>
      <c r="H97" s="247"/>
      <c r="I97" s="247"/>
      <c r="J97" s="247"/>
      <c r="K97" s="245"/>
      <c r="L97" s="246"/>
      <c r="M97" s="246"/>
      <c r="N97" s="246"/>
      <c r="O97" s="245"/>
      <c r="P97" s="248"/>
      <c r="Q97" s="245"/>
      <c r="R97" s="248"/>
      <c r="S97" s="245"/>
      <c r="T97" s="248"/>
      <c r="U97" s="245"/>
      <c r="V97" s="248"/>
      <c r="W97" s="245"/>
      <c r="X97" s="248"/>
      <c r="Y97" s="245"/>
      <c r="Z97" s="248"/>
      <c r="AA97" s="245"/>
      <c r="AB97" s="248"/>
      <c r="AC97" s="245"/>
      <c r="AD97" s="245"/>
      <c r="AE97" s="245"/>
    </row>
    <row r="98" spans="1:31">
      <c r="A98" s="245"/>
      <c r="B98" s="244"/>
      <c r="C98" s="245"/>
      <c r="D98" s="246"/>
      <c r="E98" s="245"/>
      <c r="F98" s="247"/>
      <c r="G98" s="249"/>
      <c r="H98" s="247"/>
      <c r="I98" s="247"/>
      <c r="J98" s="247"/>
      <c r="K98" s="245"/>
      <c r="L98" s="246"/>
      <c r="M98" s="246"/>
      <c r="N98" s="246"/>
      <c r="O98" s="245"/>
      <c r="P98" s="248"/>
      <c r="Q98" s="245"/>
      <c r="R98" s="248"/>
      <c r="S98" s="245"/>
      <c r="T98" s="248"/>
      <c r="U98" s="245"/>
      <c r="V98" s="248"/>
      <c r="W98" s="245"/>
      <c r="X98" s="248"/>
      <c r="Y98" s="245"/>
      <c r="Z98" s="248"/>
      <c r="AA98" s="245"/>
      <c r="AB98" s="248"/>
      <c r="AC98" s="245"/>
      <c r="AD98" s="245"/>
      <c r="AE98" s="245"/>
    </row>
    <row r="99" spans="1:31">
      <c r="A99" s="245"/>
      <c r="B99" s="244"/>
      <c r="C99" s="245"/>
      <c r="D99" s="246"/>
      <c r="E99" s="245"/>
      <c r="F99" s="247"/>
      <c r="G99" s="249"/>
      <c r="H99" s="247"/>
      <c r="I99" s="247"/>
      <c r="J99" s="247"/>
      <c r="K99" s="245"/>
      <c r="L99" s="246"/>
      <c r="M99" s="246"/>
      <c r="N99" s="246"/>
      <c r="O99" s="245"/>
      <c r="P99" s="248"/>
      <c r="Q99" s="245"/>
      <c r="R99" s="248"/>
      <c r="S99" s="245"/>
      <c r="T99" s="248"/>
      <c r="U99" s="245"/>
      <c r="V99" s="248"/>
      <c r="W99" s="245"/>
      <c r="X99" s="248"/>
      <c r="Y99" s="245"/>
      <c r="Z99" s="248"/>
      <c r="AA99" s="245"/>
      <c r="AB99" s="248"/>
      <c r="AC99" s="245"/>
      <c r="AD99" s="245"/>
      <c r="AE99" s="245"/>
    </row>
    <row r="100" spans="1:31">
      <c r="A100" s="245"/>
      <c r="B100" s="244"/>
      <c r="C100" s="245"/>
      <c r="D100" s="246"/>
      <c r="E100" s="245"/>
      <c r="F100" s="247"/>
      <c r="G100" s="249"/>
      <c r="H100" s="247"/>
      <c r="I100" s="247"/>
      <c r="J100" s="247"/>
      <c r="K100" s="245"/>
      <c r="L100" s="246"/>
      <c r="M100" s="246"/>
      <c r="N100" s="246"/>
      <c r="O100" s="245"/>
      <c r="P100" s="248"/>
      <c r="Q100" s="245"/>
      <c r="R100" s="248"/>
      <c r="S100" s="245"/>
      <c r="T100" s="248"/>
      <c r="U100" s="245"/>
      <c r="V100" s="248"/>
      <c r="W100" s="245"/>
      <c r="X100" s="248"/>
      <c r="Y100" s="245"/>
      <c r="Z100" s="248"/>
      <c r="AA100" s="245"/>
      <c r="AB100" s="248"/>
      <c r="AC100" s="245"/>
      <c r="AD100" s="245"/>
      <c r="AE100" s="245"/>
    </row>
    <row r="101" spans="1:31">
      <c r="A101" s="245"/>
      <c r="B101" s="244"/>
      <c r="C101" s="245"/>
      <c r="D101" s="246"/>
      <c r="E101" s="245"/>
      <c r="F101" s="247"/>
      <c r="G101" s="249"/>
      <c r="H101" s="247"/>
      <c r="I101" s="247"/>
      <c r="J101" s="247"/>
      <c r="K101" s="245"/>
      <c r="L101" s="246"/>
      <c r="M101" s="246"/>
      <c r="N101" s="246"/>
      <c r="O101" s="245"/>
      <c r="P101" s="248"/>
      <c r="Q101" s="245"/>
      <c r="R101" s="248"/>
      <c r="S101" s="245"/>
      <c r="T101" s="248"/>
      <c r="U101" s="245"/>
      <c r="V101" s="248"/>
      <c r="W101" s="245"/>
      <c r="X101" s="248"/>
      <c r="Y101" s="245"/>
      <c r="Z101" s="248"/>
      <c r="AA101" s="245"/>
      <c r="AB101" s="248"/>
      <c r="AC101" s="245"/>
      <c r="AD101" s="245"/>
      <c r="AE101" s="245"/>
    </row>
    <row r="102" spans="1:31">
      <c r="A102" s="245"/>
      <c r="B102" s="244"/>
      <c r="C102" s="245"/>
      <c r="D102" s="246"/>
      <c r="E102" s="245"/>
      <c r="F102" s="247"/>
      <c r="G102" s="249"/>
      <c r="H102" s="247"/>
      <c r="I102" s="247"/>
      <c r="J102" s="247"/>
      <c r="K102" s="245"/>
      <c r="L102" s="246"/>
      <c r="M102" s="246"/>
      <c r="N102" s="246"/>
      <c r="O102" s="245"/>
      <c r="P102" s="248"/>
      <c r="Q102" s="245"/>
      <c r="R102" s="248"/>
      <c r="S102" s="245"/>
      <c r="T102" s="248"/>
      <c r="U102" s="245"/>
      <c r="V102" s="248"/>
      <c r="W102" s="245"/>
      <c r="X102" s="248"/>
      <c r="Y102" s="245"/>
      <c r="Z102" s="248"/>
      <c r="AA102" s="245"/>
      <c r="AB102" s="248"/>
      <c r="AC102" s="245"/>
      <c r="AD102" s="245"/>
      <c r="AE102" s="245"/>
    </row>
    <row r="103" spans="1:31">
      <c r="A103" s="245"/>
      <c r="B103" s="244"/>
      <c r="C103" s="245"/>
      <c r="D103" s="246"/>
      <c r="E103" s="245"/>
      <c r="F103" s="247"/>
      <c r="G103" s="249"/>
      <c r="H103" s="247"/>
      <c r="I103" s="247"/>
      <c r="J103" s="247"/>
      <c r="K103" s="245"/>
      <c r="L103" s="246"/>
      <c r="M103" s="246"/>
      <c r="N103" s="246"/>
      <c r="O103" s="245"/>
      <c r="P103" s="248"/>
      <c r="Q103" s="245"/>
      <c r="R103" s="248"/>
      <c r="S103" s="245"/>
      <c r="T103" s="248"/>
      <c r="U103" s="245"/>
      <c r="V103" s="248"/>
      <c r="W103" s="245"/>
      <c r="X103" s="248"/>
      <c r="Y103" s="245"/>
      <c r="Z103" s="248"/>
      <c r="AA103" s="245"/>
      <c r="AB103" s="248"/>
      <c r="AC103" s="245"/>
      <c r="AD103" s="245"/>
      <c r="AE103" s="245"/>
    </row>
    <row r="104" spans="1:31">
      <c r="A104" s="245"/>
      <c r="B104" s="244"/>
      <c r="C104" s="245"/>
      <c r="D104" s="246"/>
      <c r="E104" s="245"/>
      <c r="F104" s="247"/>
      <c r="G104" s="249"/>
      <c r="H104" s="247"/>
      <c r="I104" s="247"/>
      <c r="J104" s="247"/>
      <c r="K104" s="245"/>
      <c r="L104" s="246"/>
      <c r="M104" s="246"/>
      <c r="N104" s="246"/>
      <c r="O104" s="245"/>
      <c r="P104" s="248"/>
      <c r="Q104" s="245"/>
      <c r="R104" s="248"/>
      <c r="S104" s="245"/>
      <c r="T104" s="248"/>
      <c r="U104" s="245"/>
      <c r="V104" s="248"/>
      <c r="W104" s="245"/>
      <c r="X104" s="248"/>
      <c r="Y104" s="245"/>
      <c r="Z104" s="248"/>
      <c r="AA104" s="245"/>
      <c r="AB104" s="248"/>
      <c r="AC104" s="245"/>
      <c r="AD104" s="245"/>
      <c r="AE104" s="245"/>
    </row>
    <row r="105" spans="1:31">
      <c r="A105" s="245"/>
      <c r="B105" s="244"/>
      <c r="C105" s="245"/>
      <c r="D105" s="246"/>
      <c r="E105" s="245"/>
      <c r="F105" s="247"/>
      <c r="G105" s="249"/>
      <c r="H105" s="247"/>
      <c r="I105" s="247"/>
      <c r="J105" s="247"/>
      <c r="K105" s="245"/>
      <c r="L105" s="246"/>
      <c r="M105" s="246"/>
      <c r="N105" s="246"/>
      <c r="O105" s="245"/>
      <c r="P105" s="248"/>
      <c r="Q105" s="245"/>
      <c r="R105" s="248"/>
      <c r="S105" s="245"/>
      <c r="T105" s="248"/>
      <c r="U105" s="245"/>
      <c r="V105" s="248"/>
      <c r="W105" s="245"/>
      <c r="X105" s="248"/>
      <c r="Y105" s="245"/>
      <c r="Z105" s="248"/>
      <c r="AA105" s="245"/>
      <c r="AB105" s="248"/>
      <c r="AC105" s="245"/>
      <c r="AD105" s="245"/>
      <c r="AE105" s="245"/>
    </row>
    <row r="106" spans="1:31">
      <c r="A106" s="245"/>
      <c r="B106" s="244"/>
      <c r="C106" s="245"/>
      <c r="D106" s="246"/>
      <c r="E106" s="245"/>
      <c r="F106" s="247"/>
      <c r="G106" s="249"/>
      <c r="H106" s="247"/>
      <c r="I106" s="247"/>
      <c r="J106" s="247"/>
      <c r="K106" s="245"/>
      <c r="L106" s="246"/>
      <c r="M106" s="246"/>
      <c r="N106" s="246"/>
      <c r="O106" s="245"/>
      <c r="P106" s="248"/>
      <c r="Q106" s="245"/>
      <c r="R106" s="248"/>
      <c r="S106" s="245"/>
      <c r="T106" s="248"/>
      <c r="U106" s="245"/>
      <c r="V106" s="248"/>
      <c r="W106" s="245"/>
      <c r="X106" s="248"/>
      <c r="Y106" s="245"/>
      <c r="Z106" s="248"/>
      <c r="AA106" s="245"/>
      <c r="AB106" s="248"/>
      <c r="AC106" s="245"/>
      <c r="AD106" s="245"/>
      <c r="AE106" s="245"/>
    </row>
    <row r="107" spans="1:31">
      <c r="A107" s="245"/>
      <c r="B107" s="244"/>
      <c r="C107" s="245"/>
      <c r="D107" s="246"/>
      <c r="E107" s="245"/>
      <c r="F107" s="247"/>
      <c r="G107" s="249"/>
      <c r="H107" s="247"/>
      <c r="I107" s="247"/>
      <c r="J107" s="247"/>
      <c r="K107" s="245"/>
      <c r="L107" s="246"/>
      <c r="M107" s="246"/>
      <c r="N107" s="246"/>
      <c r="O107" s="245"/>
      <c r="P107" s="248"/>
      <c r="Q107" s="245"/>
      <c r="R107" s="248"/>
      <c r="S107" s="245"/>
      <c r="T107" s="248"/>
      <c r="U107" s="245"/>
      <c r="V107" s="248"/>
      <c r="W107" s="245"/>
      <c r="X107" s="248"/>
      <c r="Y107" s="245"/>
      <c r="Z107" s="248"/>
      <c r="AA107" s="245"/>
      <c r="AB107" s="248"/>
      <c r="AC107" s="245"/>
      <c r="AD107" s="245"/>
      <c r="AE107" s="245"/>
    </row>
    <row r="108" spans="1:31">
      <c r="A108" s="245"/>
      <c r="B108" s="244"/>
      <c r="C108" s="245"/>
      <c r="D108" s="246"/>
      <c r="E108" s="245"/>
      <c r="F108" s="247"/>
      <c r="G108" s="249"/>
      <c r="H108" s="247"/>
      <c r="I108" s="247"/>
      <c r="J108" s="247"/>
      <c r="K108" s="245"/>
      <c r="L108" s="246"/>
      <c r="M108" s="246"/>
      <c r="N108" s="246"/>
      <c r="O108" s="245"/>
      <c r="P108" s="248"/>
      <c r="Q108" s="245"/>
      <c r="R108" s="248"/>
      <c r="S108" s="245"/>
      <c r="T108" s="248"/>
      <c r="U108" s="245"/>
      <c r="V108" s="248"/>
      <c r="W108" s="245"/>
      <c r="X108" s="248"/>
      <c r="Y108" s="245"/>
      <c r="Z108" s="248"/>
      <c r="AA108" s="245"/>
      <c r="AB108" s="248"/>
      <c r="AC108" s="245"/>
      <c r="AD108" s="245"/>
      <c r="AE108" s="245"/>
    </row>
    <row r="109" spans="1:31">
      <c r="A109" s="245"/>
      <c r="B109" s="244"/>
      <c r="C109" s="245"/>
      <c r="D109" s="246"/>
      <c r="E109" s="245"/>
      <c r="F109" s="247"/>
      <c r="G109" s="249"/>
      <c r="H109" s="247"/>
      <c r="I109" s="247"/>
      <c r="J109" s="247"/>
      <c r="K109" s="245"/>
      <c r="L109" s="246"/>
      <c r="M109" s="246"/>
      <c r="N109" s="246"/>
      <c r="O109" s="245"/>
      <c r="P109" s="248"/>
      <c r="Q109" s="245"/>
      <c r="R109" s="248"/>
      <c r="S109" s="245"/>
      <c r="T109" s="248"/>
      <c r="U109" s="245"/>
      <c r="V109" s="248"/>
      <c r="W109" s="245"/>
      <c r="X109" s="248"/>
      <c r="Y109" s="245"/>
      <c r="Z109" s="248"/>
      <c r="AA109" s="245"/>
      <c r="AB109" s="248"/>
      <c r="AC109" s="245"/>
      <c r="AD109" s="245"/>
      <c r="AE109" s="245"/>
    </row>
    <row r="110" spans="1:31">
      <c r="A110" s="245"/>
      <c r="B110" s="244"/>
      <c r="C110" s="245"/>
      <c r="D110" s="246"/>
      <c r="E110" s="245"/>
      <c r="F110" s="247"/>
      <c r="G110" s="249"/>
      <c r="H110" s="247"/>
      <c r="I110" s="247"/>
      <c r="J110" s="247"/>
      <c r="K110" s="245"/>
      <c r="L110" s="246"/>
      <c r="M110" s="246"/>
      <c r="N110" s="246"/>
      <c r="O110" s="245"/>
      <c r="P110" s="248"/>
      <c r="Q110" s="245"/>
      <c r="R110" s="248"/>
      <c r="S110" s="245"/>
      <c r="T110" s="248"/>
      <c r="U110" s="245"/>
      <c r="V110" s="248"/>
      <c r="W110" s="245"/>
      <c r="X110" s="248"/>
      <c r="Y110" s="245"/>
      <c r="Z110" s="248"/>
      <c r="AA110" s="245"/>
      <c r="AB110" s="248"/>
      <c r="AC110" s="245"/>
      <c r="AD110" s="245"/>
      <c r="AE110" s="245"/>
    </row>
    <row r="111" spans="1:31">
      <c r="A111" s="245"/>
      <c r="B111" s="244"/>
      <c r="C111" s="245"/>
      <c r="D111" s="246"/>
      <c r="E111" s="245"/>
      <c r="F111" s="247"/>
      <c r="G111" s="249"/>
      <c r="H111" s="247"/>
      <c r="I111" s="247"/>
      <c r="J111" s="247"/>
      <c r="K111" s="245"/>
      <c r="L111" s="246"/>
      <c r="M111" s="246"/>
      <c r="N111" s="246"/>
      <c r="O111" s="245"/>
      <c r="P111" s="248"/>
      <c r="Q111" s="245"/>
      <c r="R111" s="248"/>
      <c r="S111" s="245"/>
      <c r="T111" s="248"/>
      <c r="U111" s="245"/>
      <c r="V111" s="248"/>
      <c r="W111" s="245"/>
      <c r="X111" s="248"/>
      <c r="Y111" s="245"/>
      <c r="Z111" s="248"/>
      <c r="AA111" s="245"/>
      <c r="AB111" s="248"/>
      <c r="AC111" s="245"/>
      <c r="AD111" s="245"/>
      <c r="AE111" s="245"/>
    </row>
    <row r="112" spans="1:31">
      <c r="A112" s="245"/>
      <c r="B112" s="244"/>
      <c r="C112" s="245"/>
      <c r="D112" s="246"/>
      <c r="E112" s="245"/>
      <c r="F112" s="247"/>
      <c r="G112" s="249"/>
      <c r="H112" s="247"/>
      <c r="I112" s="247"/>
      <c r="J112" s="247"/>
      <c r="K112" s="245"/>
      <c r="L112" s="246"/>
      <c r="M112" s="246"/>
      <c r="N112" s="246"/>
      <c r="O112" s="245"/>
      <c r="P112" s="248"/>
      <c r="Q112" s="245"/>
      <c r="R112" s="248"/>
      <c r="S112" s="245"/>
      <c r="T112" s="248"/>
      <c r="U112" s="245"/>
      <c r="V112" s="248"/>
      <c r="W112" s="245"/>
      <c r="X112" s="248"/>
      <c r="Y112" s="245"/>
      <c r="Z112" s="248"/>
      <c r="AA112" s="245"/>
      <c r="AB112" s="248"/>
      <c r="AC112" s="245"/>
      <c r="AD112" s="245"/>
      <c r="AE112" s="245"/>
    </row>
    <row r="113" spans="1:31">
      <c r="A113" s="245"/>
      <c r="B113" s="244"/>
      <c r="C113" s="245"/>
      <c r="D113" s="246"/>
      <c r="E113" s="245"/>
      <c r="F113" s="247"/>
      <c r="G113" s="249"/>
      <c r="H113" s="247"/>
      <c r="I113" s="247"/>
      <c r="J113" s="247"/>
      <c r="K113" s="245"/>
      <c r="L113" s="246"/>
      <c r="M113" s="246"/>
      <c r="N113" s="246"/>
      <c r="O113" s="245"/>
      <c r="P113" s="248"/>
      <c r="Q113" s="245"/>
      <c r="R113" s="248"/>
      <c r="S113" s="245"/>
      <c r="T113" s="248"/>
      <c r="U113" s="245"/>
      <c r="V113" s="248"/>
      <c r="W113" s="245"/>
      <c r="X113" s="248"/>
      <c r="Y113" s="245"/>
      <c r="Z113" s="248"/>
      <c r="AA113" s="245"/>
      <c r="AB113" s="248"/>
      <c r="AC113" s="245"/>
      <c r="AD113" s="245"/>
      <c r="AE113" s="245"/>
    </row>
    <row r="114" spans="1:31">
      <c r="A114" s="245"/>
      <c r="B114" s="244"/>
      <c r="C114" s="245"/>
      <c r="D114" s="246"/>
      <c r="E114" s="245"/>
      <c r="F114" s="247"/>
      <c r="G114" s="249"/>
      <c r="H114" s="247"/>
      <c r="I114" s="247"/>
      <c r="J114" s="247"/>
      <c r="K114" s="245"/>
      <c r="L114" s="246"/>
      <c r="M114" s="246"/>
      <c r="N114" s="246"/>
      <c r="O114" s="245"/>
      <c r="P114" s="248"/>
      <c r="Q114" s="245"/>
      <c r="R114" s="248"/>
      <c r="S114" s="245"/>
      <c r="T114" s="248"/>
      <c r="U114" s="245"/>
      <c r="V114" s="248"/>
      <c r="W114" s="245"/>
      <c r="X114" s="248"/>
      <c r="Y114" s="245"/>
      <c r="Z114" s="248"/>
      <c r="AA114" s="245"/>
      <c r="AB114" s="248"/>
      <c r="AC114" s="245"/>
      <c r="AD114" s="245"/>
      <c r="AE114" s="245"/>
    </row>
    <row r="115" spans="1:31">
      <c r="A115" s="245"/>
      <c r="B115" s="244"/>
      <c r="C115" s="245"/>
      <c r="D115" s="246"/>
      <c r="E115" s="245"/>
      <c r="F115" s="247"/>
      <c r="G115" s="249"/>
      <c r="H115" s="247"/>
      <c r="I115" s="247"/>
      <c r="J115" s="247"/>
      <c r="K115" s="245"/>
      <c r="L115" s="246"/>
      <c r="M115" s="246"/>
      <c r="N115" s="246"/>
      <c r="O115" s="245"/>
      <c r="P115" s="248"/>
      <c r="Q115" s="245"/>
      <c r="R115" s="248"/>
      <c r="S115" s="245"/>
      <c r="T115" s="248"/>
      <c r="U115" s="245"/>
      <c r="V115" s="248"/>
      <c r="W115" s="245"/>
      <c r="X115" s="248"/>
      <c r="Y115" s="245"/>
      <c r="Z115" s="248"/>
      <c r="AA115" s="245"/>
      <c r="AB115" s="248"/>
      <c r="AC115" s="245"/>
      <c r="AD115" s="245"/>
      <c r="AE115" s="245"/>
    </row>
    <row r="116" spans="1:31">
      <c r="A116" s="245"/>
      <c r="B116" s="244"/>
      <c r="C116" s="245"/>
      <c r="D116" s="246"/>
      <c r="E116" s="245"/>
      <c r="F116" s="247"/>
      <c r="G116" s="249"/>
      <c r="H116" s="247"/>
      <c r="I116" s="247"/>
      <c r="J116" s="247"/>
      <c r="K116" s="245"/>
      <c r="L116" s="246"/>
      <c r="M116" s="246"/>
      <c r="N116" s="246"/>
      <c r="O116" s="245"/>
      <c r="P116" s="248"/>
      <c r="Q116" s="245"/>
      <c r="R116" s="248"/>
      <c r="S116" s="245"/>
      <c r="T116" s="248"/>
      <c r="U116" s="245"/>
      <c r="V116" s="248"/>
      <c r="W116" s="245"/>
      <c r="X116" s="248"/>
      <c r="Y116" s="245"/>
      <c r="Z116" s="248"/>
      <c r="AA116" s="245"/>
      <c r="AB116" s="248"/>
      <c r="AC116" s="245"/>
      <c r="AD116" s="245"/>
      <c r="AE116" s="245"/>
    </row>
    <row r="117" spans="1:31">
      <c r="A117" s="245"/>
      <c r="B117" s="244"/>
      <c r="C117" s="245"/>
      <c r="D117" s="246"/>
      <c r="E117" s="245"/>
      <c r="F117" s="247"/>
      <c r="G117" s="249"/>
      <c r="H117" s="247"/>
      <c r="I117" s="247"/>
      <c r="J117" s="247"/>
      <c r="K117" s="245"/>
      <c r="L117" s="246"/>
      <c r="M117" s="246"/>
      <c r="N117" s="246"/>
      <c r="O117" s="245"/>
      <c r="P117" s="248"/>
      <c r="Q117" s="245"/>
      <c r="R117" s="248"/>
      <c r="S117" s="245"/>
      <c r="T117" s="248"/>
      <c r="U117" s="245"/>
      <c r="V117" s="248"/>
      <c r="W117" s="245"/>
      <c r="X117" s="248"/>
      <c r="Y117" s="245"/>
      <c r="Z117" s="248"/>
      <c r="AA117" s="245"/>
      <c r="AB117" s="248"/>
      <c r="AC117" s="245"/>
      <c r="AD117" s="245"/>
      <c r="AE117" s="245"/>
    </row>
    <row r="118" spans="1:31">
      <c r="A118" s="245"/>
      <c r="B118" s="244"/>
      <c r="C118" s="245"/>
      <c r="D118" s="246"/>
      <c r="E118" s="245"/>
      <c r="F118" s="247"/>
      <c r="G118" s="249"/>
      <c r="H118" s="247"/>
      <c r="I118" s="247"/>
      <c r="J118" s="247"/>
      <c r="K118" s="245"/>
      <c r="L118" s="246"/>
      <c r="M118" s="246"/>
      <c r="N118" s="246"/>
      <c r="O118" s="245"/>
      <c r="P118" s="248"/>
      <c r="Q118" s="245"/>
      <c r="R118" s="248"/>
      <c r="S118" s="245"/>
      <c r="T118" s="248"/>
      <c r="U118" s="245"/>
      <c r="V118" s="248"/>
      <c r="W118" s="245"/>
      <c r="X118" s="248"/>
      <c r="Y118" s="245"/>
      <c r="Z118" s="248"/>
      <c r="AA118" s="245"/>
      <c r="AB118" s="248"/>
      <c r="AC118" s="245"/>
      <c r="AD118" s="245"/>
      <c r="AE118" s="245"/>
    </row>
    <row r="119" spans="1:31">
      <c r="A119" s="245"/>
      <c r="B119" s="244"/>
      <c r="C119" s="245"/>
      <c r="D119" s="246"/>
      <c r="E119" s="245"/>
      <c r="F119" s="247"/>
      <c r="G119" s="249"/>
      <c r="H119" s="247"/>
      <c r="I119" s="247"/>
      <c r="J119" s="247"/>
      <c r="K119" s="245"/>
      <c r="L119" s="246"/>
      <c r="M119" s="246"/>
      <c r="N119" s="246"/>
      <c r="O119" s="245"/>
      <c r="P119" s="248"/>
      <c r="Q119" s="245"/>
      <c r="R119" s="248"/>
      <c r="S119" s="245"/>
      <c r="T119" s="248"/>
      <c r="U119" s="245"/>
      <c r="V119" s="248"/>
      <c r="W119" s="245"/>
      <c r="X119" s="248"/>
      <c r="Y119" s="245"/>
      <c r="Z119" s="248"/>
      <c r="AA119" s="245"/>
      <c r="AB119" s="248"/>
      <c r="AC119" s="245"/>
      <c r="AD119" s="245"/>
      <c r="AE119" s="245"/>
    </row>
    <row r="120" spans="1:31">
      <c r="A120" s="245"/>
      <c r="B120" s="244"/>
      <c r="C120" s="245"/>
      <c r="D120" s="246"/>
      <c r="E120" s="245"/>
      <c r="F120" s="247"/>
      <c r="G120" s="249"/>
      <c r="H120" s="247"/>
      <c r="I120" s="247"/>
      <c r="J120" s="247"/>
      <c r="K120" s="245"/>
      <c r="L120" s="246"/>
      <c r="M120" s="246"/>
      <c r="N120" s="246"/>
      <c r="O120" s="245"/>
      <c r="P120" s="248"/>
      <c r="Q120" s="245"/>
      <c r="R120" s="248"/>
      <c r="S120" s="245"/>
      <c r="T120" s="248"/>
      <c r="U120" s="245"/>
      <c r="V120" s="248"/>
      <c r="W120" s="245"/>
      <c r="X120" s="248"/>
      <c r="Y120" s="245"/>
      <c r="Z120" s="248"/>
      <c r="AA120" s="245"/>
      <c r="AB120" s="248"/>
      <c r="AC120" s="245"/>
      <c r="AD120" s="245"/>
      <c r="AE120" s="245"/>
    </row>
    <row r="121" spans="1:31">
      <c r="A121" s="245"/>
      <c r="B121" s="244"/>
      <c r="C121" s="245"/>
      <c r="D121" s="246"/>
      <c r="E121" s="245"/>
      <c r="F121" s="247"/>
      <c r="G121" s="249"/>
      <c r="H121" s="247"/>
      <c r="I121" s="247"/>
      <c r="J121" s="247"/>
      <c r="K121" s="245"/>
      <c r="L121" s="246"/>
      <c r="M121" s="246"/>
      <c r="N121" s="246"/>
      <c r="O121" s="245"/>
      <c r="P121" s="248"/>
      <c r="Q121" s="245"/>
      <c r="R121" s="248"/>
      <c r="S121" s="245"/>
      <c r="T121" s="248"/>
      <c r="U121" s="245"/>
      <c r="V121" s="248"/>
      <c r="W121" s="245"/>
      <c r="X121" s="248"/>
      <c r="Y121" s="245"/>
      <c r="Z121" s="248"/>
      <c r="AA121" s="245"/>
      <c r="AB121" s="248"/>
      <c r="AC121" s="245"/>
      <c r="AD121" s="245"/>
      <c r="AE121" s="245"/>
    </row>
    <row r="122" spans="1:31">
      <c r="A122" s="245"/>
      <c r="B122" s="244"/>
      <c r="C122" s="245"/>
      <c r="D122" s="246"/>
      <c r="E122" s="245"/>
      <c r="F122" s="247"/>
      <c r="G122" s="249"/>
      <c r="H122" s="247"/>
      <c r="I122" s="247"/>
      <c r="J122" s="247"/>
      <c r="K122" s="245"/>
      <c r="L122" s="246"/>
      <c r="M122" s="246"/>
      <c r="N122" s="246"/>
      <c r="O122" s="245"/>
      <c r="P122" s="248"/>
      <c r="Q122" s="245"/>
      <c r="R122" s="248"/>
      <c r="S122" s="245"/>
      <c r="T122" s="248"/>
      <c r="U122" s="245"/>
      <c r="V122" s="248"/>
      <c r="W122" s="245"/>
      <c r="X122" s="248"/>
      <c r="Y122" s="245"/>
      <c r="Z122" s="248"/>
      <c r="AA122" s="245"/>
      <c r="AB122" s="248"/>
      <c r="AC122" s="245"/>
      <c r="AD122" s="245"/>
      <c r="AE122" s="245"/>
    </row>
    <row r="123" spans="1:31">
      <c r="A123" s="245"/>
      <c r="B123" s="244"/>
      <c r="C123" s="245"/>
      <c r="D123" s="246"/>
      <c r="E123" s="245"/>
      <c r="F123" s="247"/>
      <c r="G123" s="249"/>
      <c r="H123" s="247"/>
      <c r="I123" s="247"/>
      <c r="J123" s="247"/>
      <c r="K123" s="245"/>
      <c r="L123" s="246"/>
      <c r="M123" s="246"/>
      <c r="N123" s="246"/>
      <c r="O123" s="245"/>
      <c r="P123" s="248"/>
      <c r="Q123" s="245"/>
      <c r="R123" s="248"/>
      <c r="S123" s="245"/>
      <c r="T123" s="248"/>
      <c r="U123" s="245"/>
      <c r="V123" s="248"/>
      <c r="W123" s="245"/>
      <c r="X123" s="248"/>
      <c r="Y123" s="245"/>
      <c r="Z123" s="248"/>
      <c r="AA123" s="245"/>
      <c r="AB123" s="248"/>
      <c r="AC123" s="245"/>
      <c r="AD123" s="245"/>
      <c r="AE123" s="245"/>
    </row>
    <row r="124" spans="1:31">
      <c r="A124" s="245"/>
      <c r="B124" s="244"/>
      <c r="C124" s="245"/>
      <c r="D124" s="246"/>
      <c r="E124" s="245"/>
      <c r="F124" s="247"/>
      <c r="G124" s="249"/>
      <c r="H124" s="247"/>
      <c r="I124" s="247"/>
      <c r="J124" s="247"/>
      <c r="K124" s="245"/>
      <c r="L124" s="246"/>
      <c r="M124" s="246"/>
      <c r="N124" s="246"/>
      <c r="O124" s="245"/>
      <c r="P124" s="248"/>
      <c r="Q124" s="245"/>
      <c r="R124" s="248"/>
      <c r="S124" s="245"/>
      <c r="T124" s="248"/>
      <c r="U124" s="245"/>
      <c r="V124" s="248"/>
      <c r="W124" s="245"/>
      <c r="X124" s="248"/>
      <c r="Y124" s="245"/>
      <c r="Z124" s="248"/>
      <c r="AA124" s="245"/>
      <c r="AB124" s="248"/>
      <c r="AC124" s="245"/>
      <c r="AD124" s="245"/>
      <c r="AE124" s="245"/>
    </row>
    <row r="125" spans="1:31">
      <c r="A125" s="245"/>
      <c r="B125" s="244"/>
      <c r="C125" s="245"/>
      <c r="D125" s="246"/>
      <c r="E125" s="245"/>
      <c r="F125" s="247"/>
      <c r="G125" s="249"/>
      <c r="H125" s="247"/>
      <c r="I125" s="247"/>
      <c r="J125" s="247"/>
      <c r="K125" s="245"/>
      <c r="L125" s="246"/>
      <c r="M125" s="246"/>
      <c r="N125" s="246"/>
      <c r="O125" s="245"/>
      <c r="P125" s="248"/>
      <c r="Q125" s="245"/>
      <c r="R125" s="248"/>
      <c r="S125" s="245"/>
      <c r="T125" s="248"/>
      <c r="U125" s="245"/>
      <c r="V125" s="248"/>
      <c r="W125" s="245"/>
      <c r="X125" s="248"/>
      <c r="Y125" s="245"/>
      <c r="Z125" s="248"/>
      <c r="AA125" s="245"/>
      <c r="AB125" s="248"/>
      <c r="AC125" s="245"/>
      <c r="AD125" s="245"/>
      <c r="AE125" s="245"/>
    </row>
    <row r="126" spans="1:31">
      <c r="A126" s="245"/>
      <c r="B126" s="244"/>
      <c r="C126" s="245"/>
      <c r="D126" s="246"/>
      <c r="E126" s="245"/>
      <c r="F126" s="247"/>
      <c r="G126" s="249"/>
      <c r="H126" s="247"/>
      <c r="I126" s="247"/>
      <c r="J126" s="247"/>
      <c r="K126" s="245"/>
      <c r="L126" s="246"/>
      <c r="M126" s="246"/>
      <c r="N126" s="246"/>
      <c r="O126" s="245"/>
      <c r="P126" s="248"/>
      <c r="Q126" s="245"/>
      <c r="R126" s="248"/>
      <c r="S126" s="245"/>
      <c r="T126" s="248"/>
      <c r="U126" s="245"/>
      <c r="V126" s="248"/>
      <c r="W126" s="245"/>
      <c r="X126" s="248"/>
      <c r="Y126" s="245"/>
      <c r="Z126" s="248"/>
      <c r="AA126" s="245"/>
      <c r="AB126" s="248"/>
      <c r="AC126" s="245"/>
      <c r="AD126" s="245"/>
      <c r="AE126" s="245"/>
    </row>
    <row r="127" spans="1:31">
      <c r="A127" s="245"/>
      <c r="B127" s="244"/>
      <c r="C127" s="245"/>
      <c r="D127" s="246"/>
      <c r="E127" s="245"/>
      <c r="F127" s="247"/>
      <c r="G127" s="249"/>
      <c r="H127" s="247"/>
      <c r="I127" s="247"/>
      <c r="J127" s="247"/>
      <c r="K127" s="245"/>
      <c r="L127" s="246"/>
      <c r="M127" s="246"/>
      <c r="N127" s="246"/>
      <c r="O127" s="245"/>
      <c r="P127" s="248"/>
      <c r="Q127" s="245"/>
      <c r="R127" s="248"/>
      <c r="S127" s="245"/>
      <c r="T127" s="248"/>
      <c r="U127" s="245"/>
      <c r="V127" s="248"/>
      <c r="W127" s="245"/>
      <c r="X127" s="248"/>
      <c r="Y127" s="245"/>
      <c r="Z127" s="248"/>
      <c r="AA127" s="245"/>
      <c r="AB127" s="248"/>
      <c r="AC127" s="245"/>
      <c r="AD127" s="245"/>
      <c r="AE127" s="245"/>
    </row>
    <row r="128" spans="1:31">
      <c r="A128" s="245"/>
      <c r="B128" s="244"/>
      <c r="C128" s="245"/>
      <c r="D128" s="246"/>
      <c r="E128" s="245"/>
      <c r="F128" s="247"/>
      <c r="G128" s="249"/>
      <c r="H128" s="247"/>
      <c r="I128" s="247"/>
      <c r="J128" s="247"/>
      <c r="K128" s="245"/>
      <c r="L128" s="246"/>
      <c r="M128" s="246"/>
      <c r="N128" s="246"/>
      <c r="O128" s="245"/>
      <c r="P128" s="248"/>
      <c r="Q128" s="245"/>
      <c r="R128" s="248"/>
      <c r="S128" s="245"/>
      <c r="T128" s="248"/>
      <c r="U128" s="245"/>
      <c r="V128" s="248"/>
      <c r="W128" s="245"/>
      <c r="X128" s="248"/>
      <c r="Y128" s="245"/>
      <c r="Z128" s="248"/>
      <c r="AA128" s="245"/>
      <c r="AB128" s="248"/>
      <c r="AC128" s="245"/>
      <c r="AD128" s="245"/>
      <c r="AE128" s="245"/>
    </row>
    <row r="129" spans="1:31">
      <c r="A129" s="245"/>
      <c r="B129" s="244"/>
      <c r="C129" s="245"/>
      <c r="D129" s="246"/>
      <c r="E129" s="245"/>
      <c r="F129" s="247"/>
      <c r="G129" s="249"/>
      <c r="H129" s="247"/>
      <c r="I129" s="247"/>
      <c r="J129" s="247"/>
      <c r="K129" s="245"/>
      <c r="L129" s="246"/>
      <c r="M129" s="246"/>
      <c r="N129" s="246"/>
      <c r="O129" s="245"/>
      <c r="P129" s="248"/>
      <c r="Q129" s="245"/>
      <c r="R129" s="248"/>
      <c r="S129" s="245"/>
      <c r="T129" s="248"/>
      <c r="U129" s="245"/>
      <c r="V129" s="248"/>
      <c r="W129" s="245"/>
      <c r="X129" s="248"/>
      <c r="Y129" s="245"/>
      <c r="Z129" s="248"/>
      <c r="AA129" s="245"/>
      <c r="AB129" s="248"/>
      <c r="AC129" s="245"/>
      <c r="AD129" s="245"/>
      <c r="AE129" s="245"/>
    </row>
    <row r="130" spans="1:31">
      <c r="A130" s="245"/>
      <c r="B130" s="244"/>
      <c r="C130" s="245"/>
      <c r="D130" s="246"/>
      <c r="E130" s="245"/>
      <c r="F130" s="247"/>
      <c r="G130" s="249"/>
      <c r="H130" s="247"/>
      <c r="I130" s="247"/>
      <c r="J130" s="247"/>
      <c r="K130" s="245"/>
      <c r="L130" s="246"/>
      <c r="M130" s="246"/>
      <c r="N130" s="246"/>
      <c r="O130" s="245"/>
      <c r="P130" s="248"/>
      <c r="Q130" s="245"/>
      <c r="R130" s="248"/>
      <c r="S130" s="245"/>
      <c r="T130" s="248"/>
      <c r="U130" s="245"/>
      <c r="V130" s="248"/>
      <c r="W130" s="245"/>
      <c r="X130" s="248"/>
      <c r="Y130" s="245"/>
      <c r="Z130" s="248"/>
      <c r="AA130" s="245"/>
      <c r="AB130" s="248"/>
      <c r="AC130" s="245"/>
      <c r="AD130" s="245"/>
      <c r="AE130" s="245"/>
    </row>
    <row r="131" spans="1:31">
      <c r="A131" s="245"/>
      <c r="B131" s="244"/>
      <c r="C131" s="245"/>
      <c r="D131" s="246"/>
      <c r="E131" s="245"/>
      <c r="F131" s="247"/>
      <c r="G131" s="249"/>
      <c r="H131" s="247"/>
      <c r="I131" s="247"/>
      <c r="J131" s="247"/>
      <c r="K131" s="245"/>
      <c r="L131" s="246"/>
      <c r="M131" s="246"/>
      <c r="N131" s="246"/>
      <c r="O131" s="245"/>
      <c r="P131" s="248"/>
      <c r="Q131" s="245"/>
      <c r="R131" s="248"/>
      <c r="S131" s="245"/>
      <c r="T131" s="248"/>
      <c r="U131" s="245"/>
      <c r="V131" s="248"/>
      <c r="W131" s="245"/>
      <c r="X131" s="248"/>
      <c r="Y131" s="245"/>
      <c r="Z131" s="248"/>
      <c r="AA131" s="245"/>
      <c r="AB131" s="248"/>
      <c r="AC131" s="245"/>
      <c r="AD131" s="245"/>
      <c r="AE131" s="245"/>
    </row>
    <row r="132" spans="1:31">
      <c r="A132" s="245"/>
      <c r="B132" s="244"/>
      <c r="C132" s="245"/>
      <c r="D132" s="246"/>
      <c r="E132" s="245"/>
      <c r="F132" s="247"/>
      <c r="G132" s="249"/>
      <c r="H132" s="247"/>
      <c r="I132" s="247"/>
      <c r="J132" s="247"/>
      <c r="K132" s="245"/>
      <c r="L132" s="246"/>
      <c r="M132" s="246"/>
      <c r="N132" s="246"/>
      <c r="O132" s="245"/>
      <c r="P132" s="248"/>
      <c r="Q132" s="245"/>
      <c r="R132" s="248"/>
      <c r="S132" s="245"/>
      <c r="T132" s="248"/>
      <c r="U132" s="245"/>
      <c r="V132" s="248"/>
      <c r="W132" s="245"/>
      <c r="X132" s="248"/>
      <c r="Y132" s="245"/>
      <c r="Z132" s="248"/>
      <c r="AA132" s="245"/>
      <c r="AB132" s="248"/>
      <c r="AC132" s="245"/>
      <c r="AD132" s="245"/>
      <c r="AE132" s="245"/>
    </row>
    <row r="133" spans="1:31">
      <c r="A133" s="245"/>
      <c r="B133" s="244"/>
      <c r="C133" s="245"/>
      <c r="D133" s="246"/>
      <c r="E133" s="245"/>
      <c r="F133" s="247"/>
      <c r="G133" s="249"/>
      <c r="H133" s="247"/>
      <c r="I133" s="247"/>
      <c r="J133" s="247"/>
      <c r="K133" s="245"/>
      <c r="L133" s="246"/>
      <c r="M133" s="246"/>
      <c r="N133" s="246"/>
      <c r="O133" s="245"/>
      <c r="P133" s="248"/>
      <c r="Q133" s="245"/>
      <c r="R133" s="248"/>
      <c r="S133" s="245"/>
      <c r="T133" s="248"/>
      <c r="U133" s="245"/>
      <c r="V133" s="248"/>
      <c r="W133" s="245"/>
      <c r="X133" s="248"/>
      <c r="Y133" s="245"/>
      <c r="Z133" s="248"/>
      <c r="AA133" s="245"/>
      <c r="AB133" s="248"/>
      <c r="AC133" s="245"/>
      <c r="AD133" s="245"/>
      <c r="AE133" s="245"/>
    </row>
    <row r="134" spans="1:31">
      <c r="A134" s="245"/>
      <c r="B134" s="244"/>
      <c r="C134" s="245"/>
      <c r="D134" s="246"/>
      <c r="E134" s="245"/>
      <c r="F134" s="247"/>
      <c r="G134" s="249"/>
      <c r="H134" s="247"/>
      <c r="I134" s="247"/>
      <c r="J134" s="247"/>
      <c r="K134" s="245"/>
      <c r="L134" s="246"/>
      <c r="M134" s="246"/>
      <c r="N134" s="246"/>
      <c r="O134" s="245"/>
      <c r="P134" s="248"/>
      <c r="Q134" s="245"/>
      <c r="R134" s="248"/>
      <c r="S134" s="245"/>
      <c r="T134" s="248"/>
      <c r="U134" s="245"/>
      <c r="V134" s="248"/>
      <c r="W134" s="245"/>
      <c r="X134" s="248"/>
      <c r="Y134" s="245"/>
      <c r="Z134" s="248"/>
      <c r="AA134" s="245"/>
      <c r="AB134" s="248"/>
      <c r="AC134" s="245"/>
      <c r="AD134" s="245"/>
      <c r="AE134" s="245"/>
    </row>
    <row r="135" spans="1:31">
      <c r="A135" s="245"/>
      <c r="B135" s="244"/>
      <c r="C135" s="245"/>
      <c r="D135" s="246"/>
      <c r="E135" s="245"/>
      <c r="F135" s="247"/>
      <c r="G135" s="249"/>
      <c r="H135" s="247"/>
      <c r="I135" s="247"/>
      <c r="J135" s="247"/>
      <c r="K135" s="245"/>
      <c r="L135" s="246"/>
      <c r="M135" s="246"/>
      <c r="N135" s="246"/>
      <c r="O135" s="245"/>
      <c r="P135" s="248"/>
      <c r="Q135" s="245"/>
      <c r="R135" s="248"/>
      <c r="S135" s="245"/>
      <c r="T135" s="248"/>
      <c r="U135" s="245"/>
      <c r="V135" s="248"/>
      <c r="W135" s="245"/>
      <c r="X135" s="248"/>
      <c r="Y135" s="245"/>
      <c r="Z135" s="248"/>
      <c r="AA135" s="245"/>
      <c r="AB135" s="248"/>
      <c r="AC135" s="245"/>
      <c r="AD135" s="245"/>
      <c r="AE135" s="245"/>
    </row>
    <row r="136" spans="1:31">
      <c r="A136" s="245"/>
      <c r="B136" s="244"/>
      <c r="C136" s="245"/>
      <c r="D136" s="246"/>
      <c r="E136" s="245"/>
      <c r="F136" s="247"/>
      <c r="G136" s="249"/>
      <c r="H136" s="247"/>
      <c r="I136" s="247"/>
      <c r="J136" s="247"/>
      <c r="K136" s="245"/>
      <c r="L136" s="246"/>
      <c r="M136" s="246"/>
      <c r="N136" s="246"/>
      <c r="O136" s="245"/>
      <c r="P136" s="248"/>
      <c r="Q136" s="245"/>
      <c r="R136" s="248"/>
      <c r="S136" s="245"/>
      <c r="T136" s="248"/>
      <c r="U136" s="245"/>
      <c r="V136" s="248"/>
      <c r="W136" s="245"/>
      <c r="X136" s="248"/>
      <c r="Y136" s="245"/>
      <c r="Z136" s="248"/>
      <c r="AA136" s="245"/>
      <c r="AB136" s="248"/>
      <c r="AC136" s="245"/>
      <c r="AD136" s="245"/>
      <c r="AE136" s="245"/>
    </row>
    <row r="137" spans="1:31">
      <c r="A137" s="245"/>
      <c r="B137" s="244"/>
      <c r="C137" s="245"/>
      <c r="D137" s="246"/>
      <c r="E137" s="245"/>
      <c r="F137" s="247"/>
      <c r="G137" s="249"/>
      <c r="H137" s="247"/>
      <c r="I137" s="247"/>
      <c r="J137" s="247"/>
      <c r="K137" s="245"/>
      <c r="L137" s="246"/>
      <c r="M137" s="246"/>
      <c r="N137" s="246"/>
      <c r="O137" s="245"/>
      <c r="P137" s="248"/>
      <c r="Q137" s="245"/>
      <c r="R137" s="248"/>
      <c r="S137" s="245"/>
      <c r="T137" s="248"/>
      <c r="U137" s="245"/>
      <c r="V137" s="248"/>
      <c r="W137" s="245"/>
      <c r="X137" s="248"/>
      <c r="Y137" s="245"/>
      <c r="Z137" s="248"/>
      <c r="AA137" s="245"/>
      <c r="AB137" s="248"/>
      <c r="AC137" s="245"/>
      <c r="AD137" s="245"/>
      <c r="AE137" s="245"/>
    </row>
    <row r="138" spans="1:31">
      <c r="A138" s="245"/>
      <c r="B138" s="244"/>
      <c r="C138" s="245"/>
      <c r="D138" s="246"/>
      <c r="E138" s="245"/>
      <c r="F138" s="247"/>
      <c r="G138" s="249"/>
      <c r="H138" s="247"/>
      <c r="I138" s="247"/>
      <c r="J138" s="247"/>
      <c r="K138" s="245"/>
      <c r="L138" s="246"/>
      <c r="M138" s="246"/>
      <c r="N138" s="246"/>
      <c r="O138" s="245"/>
      <c r="P138" s="248"/>
      <c r="Q138" s="245"/>
      <c r="R138" s="248"/>
      <c r="S138" s="245"/>
      <c r="T138" s="248"/>
      <c r="U138" s="245"/>
      <c r="V138" s="248"/>
      <c r="W138" s="245"/>
      <c r="X138" s="248"/>
      <c r="Y138" s="245"/>
      <c r="Z138" s="248"/>
      <c r="AA138" s="245"/>
      <c r="AB138" s="248"/>
      <c r="AC138" s="245"/>
      <c r="AD138" s="245"/>
      <c r="AE138" s="245"/>
    </row>
    <row r="139" spans="1:31">
      <c r="A139" s="245"/>
      <c r="B139" s="244"/>
      <c r="C139" s="245"/>
      <c r="D139" s="246"/>
      <c r="E139" s="245"/>
      <c r="F139" s="247"/>
      <c r="G139" s="249"/>
      <c r="H139" s="247"/>
      <c r="I139" s="247"/>
      <c r="J139" s="247"/>
      <c r="K139" s="245"/>
      <c r="L139" s="246"/>
      <c r="M139" s="246"/>
      <c r="N139" s="246"/>
      <c r="O139" s="245"/>
      <c r="P139" s="248"/>
      <c r="Q139" s="245"/>
      <c r="R139" s="248"/>
      <c r="S139" s="245"/>
      <c r="T139" s="248"/>
      <c r="U139" s="245"/>
      <c r="V139" s="248"/>
      <c r="W139" s="245"/>
      <c r="X139" s="248"/>
      <c r="Y139" s="245"/>
      <c r="Z139" s="248"/>
      <c r="AA139" s="245"/>
      <c r="AB139" s="248"/>
      <c r="AC139" s="245"/>
      <c r="AD139" s="245"/>
      <c r="AE139" s="245"/>
    </row>
    <row r="140" spans="1:31">
      <c r="A140" s="245"/>
      <c r="B140" s="244"/>
      <c r="C140" s="245"/>
      <c r="D140" s="246"/>
      <c r="E140" s="245"/>
      <c r="F140" s="247"/>
      <c r="G140" s="249"/>
      <c r="H140" s="247"/>
      <c r="I140" s="247"/>
      <c r="J140" s="247"/>
      <c r="K140" s="245"/>
      <c r="L140" s="246"/>
      <c r="M140" s="246"/>
      <c r="N140" s="246"/>
      <c r="O140" s="245"/>
      <c r="P140" s="248"/>
      <c r="Q140" s="245"/>
      <c r="R140" s="248"/>
      <c r="S140" s="245"/>
      <c r="T140" s="248"/>
      <c r="U140" s="245"/>
      <c r="V140" s="248"/>
      <c r="W140" s="245"/>
      <c r="X140" s="248"/>
      <c r="Y140" s="245"/>
      <c r="Z140" s="248"/>
      <c r="AA140" s="245"/>
      <c r="AB140" s="248"/>
      <c r="AC140" s="245"/>
      <c r="AD140" s="245"/>
      <c r="AE140" s="245"/>
    </row>
    <row r="141" spans="1:31">
      <c r="A141" s="245"/>
      <c r="B141" s="244"/>
      <c r="C141" s="245"/>
      <c r="D141" s="246"/>
      <c r="E141" s="245"/>
      <c r="F141" s="247"/>
      <c r="G141" s="249"/>
      <c r="H141" s="247"/>
      <c r="I141" s="247"/>
      <c r="J141" s="247"/>
      <c r="K141" s="245"/>
      <c r="L141" s="246"/>
      <c r="M141" s="246"/>
      <c r="N141" s="246"/>
      <c r="O141" s="245"/>
      <c r="P141" s="248"/>
      <c r="Q141" s="245"/>
      <c r="R141" s="248"/>
      <c r="S141" s="245"/>
      <c r="T141" s="248"/>
      <c r="U141" s="245"/>
      <c r="V141" s="248"/>
      <c r="W141" s="245"/>
      <c r="X141" s="248"/>
      <c r="Y141" s="245"/>
      <c r="Z141" s="248"/>
      <c r="AA141" s="245"/>
      <c r="AB141" s="248"/>
      <c r="AC141" s="245"/>
      <c r="AD141" s="245"/>
      <c r="AE141" s="245"/>
    </row>
    <row r="142" spans="1:31">
      <c r="A142" s="245"/>
      <c r="B142" s="244"/>
      <c r="C142" s="245"/>
      <c r="D142" s="246"/>
      <c r="E142" s="245"/>
      <c r="F142" s="247"/>
      <c r="G142" s="249"/>
      <c r="H142" s="247"/>
      <c r="I142" s="247"/>
      <c r="J142" s="247"/>
      <c r="K142" s="245"/>
      <c r="L142" s="246"/>
      <c r="M142" s="246"/>
      <c r="N142" s="246"/>
      <c r="O142" s="245"/>
      <c r="P142" s="248"/>
      <c r="Q142" s="245"/>
      <c r="R142" s="248"/>
      <c r="S142" s="245"/>
      <c r="T142" s="248"/>
      <c r="U142" s="245"/>
      <c r="V142" s="248"/>
      <c r="W142" s="245"/>
      <c r="X142" s="248"/>
      <c r="Y142" s="245"/>
      <c r="Z142" s="248"/>
      <c r="AA142" s="245"/>
      <c r="AB142" s="248"/>
      <c r="AC142" s="245"/>
      <c r="AD142" s="245"/>
      <c r="AE142" s="245"/>
    </row>
    <row r="143" spans="1:31">
      <c r="A143" s="245"/>
      <c r="B143" s="244"/>
      <c r="C143" s="245"/>
      <c r="D143" s="246"/>
      <c r="E143" s="245"/>
      <c r="F143" s="247"/>
      <c r="G143" s="249"/>
      <c r="H143" s="247"/>
      <c r="I143" s="247"/>
      <c r="J143" s="247"/>
      <c r="K143" s="245"/>
      <c r="L143" s="246"/>
      <c r="M143" s="246"/>
      <c r="N143" s="246"/>
      <c r="O143" s="245"/>
      <c r="P143" s="248"/>
      <c r="Q143" s="245"/>
      <c r="R143" s="248"/>
      <c r="S143" s="245"/>
      <c r="T143" s="248"/>
      <c r="U143" s="245"/>
      <c r="V143" s="248"/>
      <c r="W143" s="245"/>
      <c r="X143" s="248"/>
      <c r="Y143" s="245"/>
      <c r="Z143" s="248"/>
      <c r="AA143" s="245"/>
      <c r="AB143" s="248"/>
      <c r="AC143" s="245"/>
      <c r="AD143" s="245"/>
      <c r="AE143" s="245"/>
    </row>
    <row r="144" spans="1:31">
      <c r="A144" s="245"/>
      <c r="B144" s="244"/>
      <c r="C144" s="245"/>
      <c r="D144" s="246"/>
      <c r="E144" s="245"/>
      <c r="F144" s="247"/>
      <c r="G144" s="249"/>
      <c r="H144" s="247"/>
      <c r="I144" s="247"/>
      <c r="J144" s="247"/>
      <c r="K144" s="245"/>
      <c r="L144" s="246"/>
      <c r="M144" s="246"/>
      <c r="N144" s="246"/>
      <c r="O144" s="245"/>
      <c r="P144" s="248"/>
      <c r="Q144" s="245"/>
      <c r="R144" s="248"/>
      <c r="S144" s="245"/>
      <c r="T144" s="248"/>
      <c r="U144" s="245"/>
      <c r="V144" s="248"/>
      <c r="W144" s="245"/>
      <c r="X144" s="248"/>
      <c r="Y144" s="245"/>
      <c r="Z144" s="248"/>
      <c r="AA144" s="245"/>
      <c r="AB144" s="248"/>
      <c r="AC144" s="245"/>
      <c r="AD144" s="245"/>
      <c r="AE144" s="245"/>
    </row>
    <row r="145" spans="1:31">
      <c r="A145" s="245"/>
      <c r="B145" s="244"/>
      <c r="C145" s="245"/>
      <c r="D145" s="246"/>
      <c r="E145" s="245"/>
      <c r="F145" s="247"/>
      <c r="G145" s="249"/>
      <c r="H145" s="247"/>
      <c r="I145" s="247"/>
      <c r="J145" s="247"/>
      <c r="K145" s="245"/>
      <c r="L145" s="246"/>
      <c r="M145" s="246"/>
      <c r="N145" s="246"/>
      <c r="O145" s="245"/>
      <c r="P145" s="248"/>
      <c r="Q145" s="245"/>
      <c r="R145" s="248"/>
      <c r="S145" s="245"/>
      <c r="T145" s="248"/>
      <c r="U145" s="245"/>
      <c r="V145" s="248"/>
      <c r="W145" s="245"/>
      <c r="X145" s="248"/>
      <c r="Y145" s="245"/>
      <c r="Z145" s="248"/>
      <c r="AA145" s="245"/>
      <c r="AB145" s="248"/>
      <c r="AC145" s="245"/>
      <c r="AD145" s="245"/>
      <c r="AE145" s="245"/>
    </row>
    <row r="146" spans="1:31">
      <c r="A146" s="245"/>
      <c r="B146" s="244"/>
      <c r="C146" s="245"/>
      <c r="D146" s="246"/>
      <c r="E146" s="245"/>
      <c r="F146" s="247"/>
      <c r="G146" s="249"/>
      <c r="H146" s="247"/>
      <c r="I146" s="247"/>
      <c r="J146" s="247"/>
      <c r="K146" s="245"/>
      <c r="L146" s="246"/>
      <c r="M146" s="246"/>
      <c r="N146" s="246"/>
      <c r="O146" s="245"/>
      <c r="P146" s="248"/>
      <c r="Q146" s="245"/>
      <c r="R146" s="248"/>
      <c r="S146" s="245"/>
      <c r="T146" s="248"/>
      <c r="U146" s="245"/>
      <c r="V146" s="248"/>
      <c r="W146" s="245"/>
      <c r="X146" s="248"/>
      <c r="Y146" s="245"/>
      <c r="Z146" s="248"/>
      <c r="AA146" s="245"/>
      <c r="AB146" s="248"/>
      <c r="AC146" s="245"/>
      <c r="AD146" s="245"/>
      <c r="AE146" s="245"/>
    </row>
    <row r="147" spans="1:31">
      <c r="A147" s="245"/>
      <c r="B147" s="244"/>
      <c r="C147" s="245"/>
      <c r="D147" s="246"/>
      <c r="E147" s="245"/>
      <c r="F147" s="247"/>
      <c r="G147" s="249"/>
      <c r="H147" s="247"/>
      <c r="I147" s="247"/>
      <c r="J147" s="247"/>
      <c r="K147" s="245"/>
      <c r="L147" s="246"/>
      <c r="M147" s="246"/>
      <c r="N147" s="246"/>
      <c r="O147" s="245"/>
      <c r="P147" s="248"/>
      <c r="Q147" s="245"/>
      <c r="R147" s="248"/>
      <c r="S147" s="245"/>
      <c r="T147" s="248"/>
      <c r="U147" s="245"/>
      <c r="V147" s="248"/>
      <c r="W147" s="245"/>
      <c r="X147" s="248"/>
      <c r="Y147" s="245"/>
      <c r="Z147" s="248"/>
      <c r="AA147" s="245"/>
      <c r="AB147" s="248"/>
      <c r="AC147" s="245"/>
      <c r="AD147" s="245"/>
      <c r="AE147" s="245"/>
    </row>
    <row r="148" spans="1:31">
      <c r="A148" s="245"/>
      <c r="B148" s="244"/>
      <c r="C148" s="245"/>
      <c r="D148" s="246"/>
      <c r="E148" s="245"/>
      <c r="F148" s="247"/>
      <c r="G148" s="249"/>
      <c r="H148" s="247"/>
      <c r="I148" s="247"/>
      <c r="J148" s="247"/>
      <c r="K148" s="245"/>
      <c r="L148" s="246"/>
      <c r="M148" s="246"/>
      <c r="N148" s="246"/>
      <c r="O148" s="245"/>
      <c r="P148" s="248"/>
      <c r="Q148" s="245"/>
      <c r="R148" s="248"/>
      <c r="S148" s="245"/>
      <c r="T148" s="248"/>
      <c r="U148" s="245"/>
      <c r="V148" s="248"/>
      <c r="W148" s="245"/>
      <c r="X148" s="248"/>
      <c r="Y148" s="245"/>
      <c r="Z148" s="248"/>
      <c r="AA148" s="245"/>
      <c r="AB148" s="248"/>
      <c r="AC148" s="245"/>
      <c r="AD148" s="245"/>
      <c r="AE148" s="245"/>
    </row>
    <row r="149" spans="1:31">
      <c r="A149" s="245"/>
      <c r="B149" s="244"/>
      <c r="C149" s="245"/>
      <c r="D149" s="246"/>
      <c r="E149" s="245"/>
      <c r="F149" s="247"/>
      <c r="G149" s="249"/>
      <c r="H149" s="247"/>
      <c r="I149" s="247"/>
      <c r="J149" s="247"/>
      <c r="K149" s="245"/>
      <c r="L149" s="246"/>
      <c r="M149" s="246"/>
      <c r="N149" s="246"/>
      <c r="O149" s="245"/>
      <c r="P149" s="248"/>
      <c r="Q149" s="245"/>
      <c r="R149" s="248"/>
      <c r="S149" s="245"/>
      <c r="T149" s="248"/>
      <c r="U149" s="245"/>
      <c r="V149" s="248"/>
      <c r="W149" s="245"/>
      <c r="X149" s="248"/>
      <c r="Y149" s="245"/>
      <c r="Z149" s="248"/>
      <c r="AA149" s="245"/>
      <c r="AB149" s="248"/>
      <c r="AC149" s="245"/>
      <c r="AD149" s="245"/>
      <c r="AE149" s="245"/>
    </row>
    <row r="150" spans="1:31">
      <c r="A150" s="245"/>
      <c r="B150" s="244"/>
      <c r="C150" s="245"/>
      <c r="D150" s="246"/>
      <c r="E150" s="245"/>
      <c r="F150" s="247"/>
      <c r="G150" s="249"/>
      <c r="H150" s="247"/>
      <c r="I150" s="247"/>
      <c r="J150" s="247"/>
      <c r="K150" s="245"/>
      <c r="L150" s="246"/>
      <c r="M150" s="246"/>
      <c r="N150" s="246"/>
      <c r="O150" s="245"/>
      <c r="P150" s="248"/>
      <c r="Q150" s="245"/>
      <c r="R150" s="248"/>
      <c r="S150" s="245"/>
      <c r="T150" s="248"/>
      <c r="U150" s="245"/>
      <c r="V150" s="248"/>
      <c r="W150" s="245"/>
      <c r="X150" s="248"/>
      <c r="Y150" s="245"/>
      <c r="Z150" s="248"/>
      <c r="AA150" s="245"/>
      <c r="AB150" s="248"/>
      <c r="AC150" s="245"/>
      <c r="AD150" s="245"/>
      <c r="AE150" s="245"/>
    </row>
    <row r="151" spans="1:31">
      <c r="A151" s="245"/>
      <c r="B151" s="244"/>
      <c r="C151" s="245"/>
      <c r="D151" s="246"/>
      <c r="E151" s="245"/>
      <c r="F151" s="247"/>
      <c r="G151" s="249"/>
      <c r="H151" s="247"/>
      <c r="I151" s="247"/>
      <c r="J151" s="247"/>
      <c r="K151" s="245"/>
      <c r="L151" s="246"/>
      <c r="M151" s="246"/>
      <c r="N151" s="246"/>
      <c r="O151" s="245"/>
      <c r="P151" s="248"/>
      <c r="Q151" s="245"/>
      <c r="R151" s="248"/>
      <c r="S151" s="245"/>
      <c r="T151" s="248"/>
      <c r="U151" s="245"/>
      <c r="V151" s="248"/>
      <c r="W151" s="245"/>
      <c r="X151" s="248"/>
      <c r="Y151" s="245"/>
      <c r="Z151" s="248"/>
      <c r="AA151" s="245"/>
      <c r="AB151" s="248"/>
      <c r="AC151" s="245"/>
      <c r="AD151" s="245"/>
      <c r="AE151" s="245"/>
    </row>
    <row r="152" spans="1:31">
      <c r="A152" s="245"/>
      <c r="B152" s="244"/>
      <c r="C152" s="245"/>
      <c r="D152" s="246"/>
      <c r="E152" s="245"/>
      <c r="F152" s="247"/>
      <c r="G152" s="249"/>
      <c r="H152" s="247"/>
      <c r="I152" s="247"/>
      <c r="J152" s="247"/>
      <c r="K152" s="245"/>
      <c r="L152" s="246"/>
      <c r="M152" s="246"/>
      <c r="N152" s="246"/>
      <c r="O152" s="245"/>
      <c r="P152" s="248"/>
      <c r="Q152" s="245"/>
      <c r="R152" s="248"/>
      <c r="S152" s="245"/>
      <c r="T152" s="248"/>
      <c r="U152" s="245"/>
      <c r="V152" s="248"/>
      <c r="W152" s="245"/>
      <c r="X152" s="248"/>
      <c r="Y152" s="245"/>
      <c r="Z152" s="248"/>
      <c r="AA152" s="245"/>
      <c r="AB152" s="248"/>
      <c r="AC152" s="245"/>
      <c r="AD152" s="245"/>
      <c r="AE152" s="245"/>
    </row>
    <row r="153" spans="1:31">
      <c r="A153" s="245"/>
      <c r="B153" s="244"/>
      <c r="C153" s="245"/>
      <c r="D153" s="246"/>
      <c r="E153" s="245"/>
      <c r="F153" s="247"/>
      <c r="G153" s="249"/>
      <c r="H153" s="247"/>
      <c r="I153" s="247"/>
      <c r="J153" s="247"/>
      <c r="K153" s="245"/>
      <c r="L153" s="246"/>
      <c r="M153" s="246"/>
      <c r="N153" s="246"/>
      <c r="O153" s="245"/>
      <c r="P153" s="248"/>
      <c r="Q153" s="245"/>
      <c r="R153" s="248"/>
      <c r="S153" s="245"/>
      <c r="T153" s="248"/>
      <c r="U153" s="245"/>
      <c r="V153" s="248"/>
      <c r="W153" s="245"/>
      <c r="X153" s="248"/>
      <c r="Y153" s="245"/>
      <c r="Z153" s="248"/>
      <c r="AA153" s="245"/>
      <c r="AB153" s="248"/>
      <c r="AC153" s="245"/>
      <c r="AD153" s="245"/>
      <c r="AE153" s="245"/>
    </row>
    <row r="154" spans="1:31">
      <c r="A154" s="245"/>
      <c r="B154" s="244"/>
      <c r="C154" s="245"/>
      <c r="D154" s="246"/>
      <c r="E154" s="245"/>
      <c r="F154" s="247"/>
      <c r="G154" s="249"/>
      <c r="H154" s="247"/>
      <c r="I154" s="247"/>
      <c r="J154" s="247"/>
      <c r="K154" s="245"/>
      <c r="L154" s="246"/>
      <c r="M154" s="246"/>
      <c r="N154" s="246"/>
      <c r="O154" s="245"/>
      <c r="P154" s="248"/>
      <c r="Q154" s="245"/>
      <c r="R154" s="248"/>
      <c r="S154" s="245"/>
      <c r="T154" s="248"/>
      <c r="U154" s="245"/>
      <c r="V154" s="248"/>
      <c r="W154" s="245"/>
      <c r="X154" s="248"/>
      <c r="Y154" s="245"/>
      <c r="Z154" s="248"/>
      <c r="AA154" s="245"/>
      <c r="AB154" s="248"/>
      <c r="AC154" s="245"/>
      <c r="AD154" s="245"/>
      <c r="AE154" s="245"/>
    </row>
    <row r="155" spans="1:31">
      <c r="A155" s="245"/>
      <c r="B155" s="244"/>
      <c r="C155" s="245"/>
      <c r="D155" s="246"/>
      <c r="E155" s="245"/>
      <c r="F155" s="247"/>
      <c r="G155" s="249"/>
      <c r="H155" s="247"/>
      <c r="I155" s="247"/>
      <c r="J155" s="247"/>
      <c r="K155" s="245"/>
      <c r="L155" s="246"/>
      <c r="M155" s="246"/>
      <c r="N155" s="246"/>
      <c r="O155" s="245"/>
      <c r="P155" s="248"/>
      <c r="Q155" s="245"/>
      <c r="R155" s="248"/>
      <c r="S155" s="245"/>
      <c r="T155" s="248"/>
      <c r="U155" s="245"/>
      <c r="V155" s="248"/>
      <c r="W155" s="245"/>
      <c r="X155" s="248"/>
      <c r="Y155" s="245"/>
      <c r="Z155" s="248"/>
      <c r="AA155" s="245"/>
      <c r="AB155" s="248"/>
      <c r="AC155" s="245"/>
      <c r="AD155" s="245"/>
      <c r="AE155" s="245"/>
    </row>
    <row r="156" spans="1:31">
      <c r="A156" s="245"/>
      <c r="B156" s="244"/>
      <c r="C156" s="245"/>
      <c r="D156" s="246"/>
      <c r="E156" s="245"/>
      <c r="F156" s="247"/>
      <c r="G156" s="249"/>
      <c r="H156" s="247"/>
      <c r="I156" s="247"/>
      <c r="J156" s="247"/>
      <c r="K156" s="245"/>
      <c r="L156" s="246"/>
      <c r="M156" s="246"/>
      <c r="N156" s="246"/>
      <c r="O156" s="245"/>
      <c r="P156" s="248"/>
      <c r="Q156" s="245"/>
      <c r="R156" s="248"/>
      <c r="S156" s="245"/>
      <c r="T156" s="248"/>
      <c r="U156" s="245"/>
      <c r="V156" s="248"/>
      <c r="W156" s="245"/>
      <c r="X156" s="248"/>
      <c r="Y156" s="245"/>
      <c r="Z156" s="248"/>
      <c r="AA156" s="245"/>
      <c r="AB156" s="248"/>
      <c r="AC156" s="245"/>
      <c r="AD156" s="245"/>
      <c r="AE156" s="245"/>
    </row>
    <row r="157" spans="1:31">
      <c r="A157" s="245"/>
      <c r="B157" s="244"/>
      <c r="C157" s="245"/>
      <c r="D157" s="246"/>
      <c r="E157" s="245"/>
      <c r="F157" s="247"/>
      <c r="G157" s="249"/>
      <c r="H157" s="247"/>
      <c r="I157" s="247"/>
      <c r="J157" s="247"/>
      <c r="K157" s="245"/>
      <c r="L157" s="246"/>
      <c r="M157" s="246"/>
      <c r="N157" s="246"/>
      <c r="O157" s="245"/>
      <c r="P157" s="248"/>
      <c r="Q157" s="245"/>
      <c r="R157" s="248"/>
      <c r="S157" s="245"/>
      <c r="T157" s="248"/>
      <c r="U157" s="245"/>
      <c r="V157" s="248"/>
      <c r="W157" s="245"/>
      <c r="X157" s="248"/>
      <c r="Y157" s="245"/>
      <c r="Z157" s="248"/>
      <c r="AA157" s="245"/>
      <c r="AB157" s="248"/>
      <c r="AC157" s="245"/>
      <c r="AD157" s="245"/>
      <c r="AE157" s="245"/>
    </row>
    <row r="158" spans="1:31">
      <c r="A158" s="245"/>
      <c r="B158" s="244"/>
      <c r="C158" s="245"/>
      <c r="D158" s="246"/>
      <c r="E158" s="245"/>
      <c r="F158" s="247"/>
      <c r="G158" s="249"/>
      <c r="H158" s="247"/>
      <c r="I158" s="247"/>
      <c r="J158" s="247"/>
      <c r="K158" s="245"/>
      <c r="L158" s="246"/>
      <c r="M158" s="246"/>
      <c r="N158" s="246"/>
      <c r="O158" s="245"/>
      <c r="P158" s="248"/>
      <c r="Q158" s="245"/>
      <c r="R158" s="248"/>
      <c r="S158" s="245"/>
      <c r="T158" s="248"/>
      <c r="U158" s="245"/>
      <c r="V158" s="248"/>
      <c r="W158" s="245"/>
      <c r="X158" s="248"/>
      <c r="Y158" s="245"/>
      <c r="Z158" s="248"/>
      <c r="AA158" s="245"/>
      <c r="AB158" s="248"/>
      <c r="AC158" s="245"/>
      <c r="AD158" s="245"/>
      <c r="AE158" s="245"/>
    </row>
    <row r="159" spans="1:31">
      <c r="A159" s="245"/>
      <c r="B159" s="244"/>
      <c r="C159" s="245"/>
      <c r="D159" s="246"/>
      <c r="E159" s="245"/>
      <c r="F159" s="247"/>
      <c r="G159" s="249"/>
      <c r="H159" s="247"/>
      <c r="I159" s="247"/>
      <c r="J159" s="247"/>
      <c r="K159" s="245"/>
      <c r="L159" s="246"/>
      <c r="M159" s="246"/>
      <c r="N159" s="246"/>
      <c r="O159" s="245"/>
      <c r="P159" s="248"/>
      <c r="Q159" s="245"/>
      <c r="R159" s="248"/>
      <c r="S159" s="245"/>
      <c r="T159" s="248"/>
      <c r="U159" s="245"/>
      <c r="V159" s="248"/>
      <c r="W159" s="245"/>
      <c r="X159" s="248"/>
      <c r="Y159" s="245"/>
      <c r="Z159" s="248"/>
      <c r="AA159" s="245"/>
      <c r="AB159" s="248"/>
      <c r="AC159" s="245"/>
      <c r="AD159" s="245"/>
      <c r="AE159" s="245"/>
    </row>
    <row r="160" spans="1:31">
      <c r="A160" s="245"/>
      <c r="B160" s="244"/>
      <c r="C160" s="245"/>
      <c r="D160" s="246"/>
      <c r="E160" s="245"/>
      <c r="F160" s="247"/>
      <c r="G160" s="249"/>
      <c r="H160" s="247"/>
      <c r="I160" s="247"/>
      <c r="J160" s="247"/>
      <c r="K160" s="245"/>
      <c r="L160" s="246"/>
      <c r="M160" s="246"/>
      <c r="N160" s="246"/>
      <c r="O160" s="245"/>
      <c r="P160" s="248"/>
      <c r="Q160" s="245"/>
      <c r="R160" s="248"/>
      <c r="S160" s="245"/>
      <c r="T160" s="248"/>
      <c r="U160" s="245"/>
      <c r="V160" s="248"/>
      <c r="W160" s="245"/>
      <c r="X160" s="248"/>
      <c r="Y160" s="245"/>
      <c r="Z160" s="248"/>
      <c r="AA160" s="245"/>
      <c r="AB160" s="248"/>
      <c r="AC160" s="245"/>
      <c r="AD160" s="245"/>
      <c r="AE160" s="245"/>
    </row>
    <row r="161" spans="1:31">
      <c r="A161" s="245"/>
      <c r="B161" s="244"/>
      <c r="C161" s="245"/>
      <c r="D161" s="246"/>
      <c r="E161" s="245"/>
      <c r="F161" s="247"/>
      <c r="G161" s="249"/>
      <c r="H161" s="247"/>
      <c r="I161" s="247"/>
      <c r="J161" s="247"/>
      <c r="K161" s="245"/>
      <c r="L161" s="246"/>
      <c r="M161" s="246"/>
      <c r="N161" s="246"/>
      <c r="O161" s="245"/>
      <c r="P161" s="248"/>
      <c r="Q161" s="245"/>
      <c r="R161" s="248"/>
      <c r="S161" s="245"/>
      <c r="T161" s="248"/>
      <c r="U161" s="245"/>
      <c r="V161" s="248"/>
      <c r="W161" s="245"/>
      <c r="X161" s="248"/>
      <c r="Y161" s="245"/>
      <c r="Z161" s="248"/>
      <c r="AA161" s="245"/>
      <c r="AB161" s="248"/>
      <c r="AC161" s="245"/>
      <c r="AD161" s="245"/>
      <c r="AE161" s="245"/>
    </row>
    <row r="162" spans="1:31">
      <c r="A162" s="245"/>
      <c r="B162" s="244"/>
      <c r="C162" s="245"/>
      <c r="D162" s="246"/>
      <c r="E162" s="245"/>
      <c r="F162" s="247"/>
      <c r="G162" s="249"/>
      <c r="H162" s="247"/>
      <c r="I162" s="247"/>
      <c r="J162" s="247"/>
      <c r="K162" s="245"/>
      <c r="L162" s="246"/>
      <c r="M162" s="246"/>
      <c r="N162" s="246"/>
      <c r="O162" s="245"/>
      <c r="P162" s="248"/>
      <c r="Q162" s="245"/>
      <c r="R162" s="248"/>
      <c r="S162" s="245"/>
      <c r="T162" s="248"/>
      <c r="U162" s="245"/>
      <c r="V162" s="248"/>
      <c r="W162" s="245"/>
      <c r="X162" s="248"/>
      <c r="Y162" s="245"/>
      <c r="Z162" s="248"/>
      <c r="AA162" s="245"/>
      <c r="AB162" s="248"/>
      <c r="AC162" s="245"/>
      <c r="AD162" s="245"/>
      <c r="AE162" s="245"/>
    </row>
    <row r="163" spans="1:31">
      <c r="A163" s="245"/>
      <c r="B163" s="244"/>
      <c r="C163" s="245"/>
      <c r="D163" s="246"/>
      <c r="E163" s="245"/>
      <c r="F163" s="247"/>
      <c r="G163" s="249"/>
      <c r="H163" s="247"/>
      <c r="I163" s="247"/>
      <c r="J163" s="247"/>
      <c r="K163" s="245"/>
      <c r="L163" s="246"/>
      <c r="M163" s="246"/>
      <c r="N163" s="246"/>
      <c r="O163" s="245"/>
      <c r="P163" s="248"/>
      <c r="Q163" s="245"/>
      <c r="R163" s="248"/>
      <c r="S163" s="245"/>
      <c r="T163" s="248"/>
      <c r="U163" s="245"/>
      <c r="V163" s="248"/>
      <c r="W163" s="245"/>
      <c r="X163" s="248"/>
      <c r="Y163" s="245"/>
      <c r="Z163" s="248"/>
      <c r="AA163" s="245"/>
      <c r="AB163" s="248"/>
      <c r="AC163" s="245"/>
      <c r="AD163" s="245"/>
      <c r="AE163" s="245"/>
    </row>
    <row r="164" spans="1:31">
      <c r="A164" s="245"/>
      <c r="B164" s="244"/>
      <c r="C164" s="245"/>
      <c r="D164" s="246"/>
      <c r="E164" s="245"/>
      <c r="F164" s="247"/>
      <c r="G164" s="249"/>
      <c r="H164" s="247"/>
      <c r="I164" s="245"/>
      <c r="J164" s="245"/>
      <c r="K164" s="245"/>
      <c r="L164" s="246"/>
      <c r="M164" s="246"/>
      <c r="N164" s="246"/>
      <c r="O164" s="245"/>
      <c r="P164" s="248"/>
      <c r="Q164" s="245"/>
      <c r="R164" s="248"/>
      <c r="S164" s="245"/>
      <c r="T164" s="248"/>
      <c r="U164" s="245"/>
      <c r="V164" s="248"/>
      <c r="W164" s="245"/>
      <c r="X164" s="248"/>
      <c r="Y164" s="245"/>
      <c r="Z164" s="248"/>
      <c r="AA164" s="245"/>
      <c r="AB164" s="248"/>
      <c r="AC164" s="245"/>
      <c r="AD164" s="245"/>
      <c r="AE164" s="245"/>
    </row>
    <row r="165" spans="1:31">
      <c r="A165" s="245"/>
      <c r="B165" s="244"/>
      <c r="C165" s="245"/>
      <c r="D165" s="246"/>
      <c r="E165" s="245"/>
      <c r="F165" s="247"/>
      <c r="G165" s="249"/>
      <c r="H165" s="247"/>
      <c r="I165" s="254"/>
      <c r="J165" s="254"/>
      <c r="K165" s="245"/>
      <c r="L165" s="246"/>
      <c r="M165" s="255"/>
      <c r="N165" s="255"/>
      <c r="O165" s="245"/>
      <c r="P165" s="248"/>
      <c r="Q165" s="245"/>
      <c r="R165" s="248"/>
      <c r="S165" s="245"/>
      <c r="T165" s="248"/>
      <c r="U165" s="245"/>
      <c r="V165" s="248"/>
      <c r="W165" s="245"/>
      <c r="X165" s="248"/>
      <c r="Y165" s="245"/>
      <c r="Z165" s="248"/>
      <c r="AA165" s="245"/>
      <c r="AB165" s="248"/>
      <c r="AC165" s="245"/>
      <c r="AD165" s="245"/>
      <c r="AE165" s="245"/>
    </row>
    <row r="166" spans="1:31">
      <c r="A166" s="245"/>
      <c r="B166" s="244"/>
      <c r="C166" s="245"/>
      <c r="D166" s="246"/>
      <c r="E166" s="245"/>
      <c r="F166" s="247"/>
      <c r="G166" s="249"/>
      <c r="H166" s="247"/>
      <c r="I166" s="254"/>
      <c r="J166" s="254"/>
      <c r="K166" s="245"/>
      <c r="L166" s="246"/>
      <c r="M166" s="255"/>
      <c r="N166" s="255"/>
      <c r="O166" s="245"/>
      <c r="P166" s="248"/>
      <c r="Q166" s="245"/>
      <c r="R166" s="248"/>
      <c r="S166" s="245"/>
      <c r="T166" s="248"/>
      <c r="U166" s="245"/>
      <c r="V166" s="248"/>
      <c r="W166" s="245"/>
      <c r="X166" s="248"/>
      <c r="Y166" s="245"/>
      <c r="Z166" s="248"/>
      <c r="AA166" s="245"/>
      <c r="AB166" s="248"/>
      <c r="AC166" s="245"/>
      <c r="AD166" s="245"/>
      <c r="AE166" s="245"/>
    </row>
    <row r="167" spans="1:31">
      <c r="A167" s="245"/>
      <c r="B167" s="244"/>
      <c r="C167" s="245"/>
      <c r="D167" s="246"/>
      <c r="E167" s="245"/>
      <c r="F167" s="247"/>
      <c r="G167" s="249"/>
      <c r="H167" s="247"/>
      <c r="I167" s="254"/>
      <c r="J167" s="254"/>
      <c r="K167" s="245"/>
      <c r="L167" s="246"/>
      <c r="M167" s="255"/>
      <c r="N167" s="255"/>
      <c r="O167" s="245"/>
      <c r="P167" s="248"/>
      <c r="Q167" s="245"/>
      <c r="R167" s="248"/>
      <c r="S167" s="245"/>
      <c r="T167" s="248"/>
      <c r="U167" s="245"/>
      <c r="V167" s="248"/>
      <c r="W167" s="245"/>
      <c r="X167" s="248"/>
      <c r="Y167" s="245"/>
      <c r="Z167" s="248"/>
      <c r="AA167" s="245"/>
      <c r="AB167" s="248"/>
      <c r="AC167" s="245"/>
      <c r="AD167" s="245"/>
      <c r="AE167" s="245"/>
    </row>
    <row r="168" spans="1:31">
      <c r="A168" s="245"/>
      <c r="B168" s="244"/>
      <c r="C168" s="245"/>
      <c r="D168" s="246"/>
      <c r="E168" s="245"/>
      <c r="F168" s="245"/>
      <c r="G168" s="246"/>
      <c r="H168" s="245"/>
      <c r="I168" s="254"/>
      <c r="J168" s="254"/>
      <c r="K168" s="245"/>
      <c r="L168" s="246"/>
      <c r="M168" s="255"/>
      <c r="N168" s="255"/>
      <c r="O168" s="245"/>
      <c r="P168" s="248"/>
      <c r="Q168" s="245"/>
      <c r="R168" s="248"/>
      <c r="S168" s="245"/>
      <c r="T168" s="248"/>
      <c r="U168" s="245"/>
      <c r="V168" s="248"/>
      <c r="W168" s="245"/>
      <c r="X168" s="248"/>
      <c r="Y168" s="245"/>
      <c r="Z168" s="248"/>
      <c r="AA168" s="245"/>
      <c r="AB168" s="248"/>
      <c r="AC168" s="245"/>
      <c r="AD168" s="245"/>
      <c r="AE168" s="245"/>
    </row>
    <row r="169" spans="1:31">
      <c r="A169" s="254"/>
      <c r="B169" s="256"/>
      <c r="C169" s="254"/>
      <c r="D169" s="255"/>
      <c r="E169" s="254"/>
      <c r="F169" s="254"/>
      <c r="G169" s="255"/>
      <c r="H169" s="254"/>
      <c r="I169" s="254"/>
      <c r="J169" s="254"/>
      <c r="K169" s="254"/>
      <c r="L169" s="255"/>
      <c r="M169" s="255"/>
      <c r="N169" s="255"/>
      <c r="O169" s="245"/>
      <c r="P169" s="257"/>
      <c r="Q169" s="254"/>
      <c r="R169" s="257"/>
      <c r="S169" s="254"/>
      <c r="T169" s="257"/>
      <c r="U169" s="254"/>
      <c r="V169" s="257"/>
      <c r="W169" s="254"/>
      <c r="X169" s="257"/>
      <c r="Y169" s="254"/>
      <c r="Z169" s="257"/>
      <c r="AA169" s="254"/>
      <c r="AB169" s="257"/>
      <c r="AC169" s="254"/>
      <c r="AD169" s="254"/>
      <c r="AE169" s="254"/>
    </row>
    <row r="170" spans="1:31">
      <c r="A170" s="254"/>
      <c r="B170" s="256"/>
      <c r="C170" s="254"/>
      <c r="D170" s="255"/>
      <c r="E170" s="254"/>
      <c r="F170" s="254"/>
      <c r="G170" s="255"/>
      <c r="H170" s="254"/>
      <c r="I170" s="254"/>
      <c r="J170" s="254"/>
      <c r="K170" s="254"/>
      <c r="L170" s="255"/>
      <c r="M170" s="255"/>
      <c r="N170" s="255"/>
      <c r="O170" s="245"/>
      <c r="P170" s="257"/>
      <c r="Q170" s="254"/>
      <c r="R170" s="257"/>
      <c r="S170" s="254"/>
      <c r="T170" s="257"/>
      <c r="U170" s="254"/>
      <c r="V170" s="257"/>
      <c r="W170" s="254"/>
      <c r="X170" s="257"/>
      <c r="Y170" s="254"/>
      <c r="Z170" s="257"/>
      <c r="AA170" s="254"/>
      <c r="AB170" s="257"/>
      <c r="AC170" s="254"/>
      <c r="AD170" s="254"/>
      <c r="AE170" s="254"/>
    </row>
    <row r="171" spans="1:31">
      <c r="A171" s="254"/>
      <c r="B171" s="256"/>
      <c r="C171" s="254"/>
      <c r="D171" s="255"/>
      <c r="E171" s="254"/>
      <c r="F171" s="254"/>
      <c r="G171" s="255"/>
      <c r="H171" s="254"/>
      <c r="I171" s="254"/>
      <c r="J171" s="254"/>
      <c r="K171" s="254"/>
      <c r="L171" s="255"/>
      <c r="M171" s="255"/>
      <c r="N171" s="255"/>
      <c r="O171" s="245"/>
      <c r="P171" s="257"/>
      <c r="Q171" s="254"/>
      <c r="R171" s="257"/>
      <c r="S171" s="254"/>
      <c r="T171" s="257"/>
      <c r="U171" s="254"/>
      <c r="V171" s="257"/>
      <c r="W171" s="254"/>
      <c r="X171" s="257"/>
      <c r="Y171" s="254"/>
      <c r="Z171" s="257"/>
      <c r="AA171" s="254"/>
      <c r="AB171" s="257"/>
      <c r="AC171" s="254"/>
      <c r="AD171" s="254"/>
      <c r="AE171" s="254"/>
    </row>
    <row r="172" spans="1:31">
      <c r="A172" s="254"/>
      <c r="B172" s="256"/>
      <c r="C172" s="254"/>
      <c r="D172" s="255"/>
      <c r="E172" s="254"/>
      <c r="F172" s="254"/>
      <c r="G172" s="255"/>
      <c r="H172" s="254"/>
      <c r="I172" s="254"/>
      <c r="J172" s="254"/>
      <c r="K172" s="254"/>
      <c r="L172" s="255"/>
      <c r="M172" s="255"/>
      <c r="N172" s="255"/>
      <c r="O172" s="245"/>
      <c r="P172" s="257"/>
      <c r="Q172" s="254"/>
      <c r="R172" s="257"/>
      <c r="S172" s="254"/>
      <c r="T172" s="257"/>
      <c r="U172" s="254"/>
      <c r="V172" s="257"/>
      <c r="W172" s="254"/>
      <c r="X172" s="257"/>
      <c r="Y172" s="254"/>
      <c r="Z172" s="257"/>
      <c r="AA172" s="254"/>
      <c r="AB172" s="257"/>
      <c r="AC172" s="254"/>
      <c r="AD172" s="254"/>
      <c r="AE172" s="254"/>
    </row>
    <row r="173" spans="1:31">
      <c r="A173" s="254"/>
      <c r="B173" s="256"/>
      <c r="C173" s="254"/>
      <c r="D173" s="255"/>
      <c r="E173" s="254"/>
      <c r="F173" s="254"/>
      <c r="G173" s="255"/>
      <c r="H173" s="254"/>
      <c r="I173" s="254"/>
      <c r="J173" s="254"/>
      <c r="K173" s="254"/>
      <c r="L173" s="255"/>
      <c r="M173" s="255"/>
      <c r="N173" s="255"/>
      <c r="O173" s="245"/>
      <c r="P173" s="257"/>
      <c r="Q173" s="254"/>
      <c r="R173" s="257"/>
      <c r="S173" s="254"/>
      <c r="T173" s="257"/>
      <c r="U173" s="254"/>
      <c r="V173" s="257"/>
      <c r="W173" s="254"/>
      <c r="X173" s="257"/>
      <c r="Y173" s="254"/>
      <c r="Z173" s="257"/>
      <c r="AA173" s="254"/>
      <c r="AB173" s="257"/>
      <c r="AC173" s="254"/>
      <c r="AD173" s="254"/>
      <c r="AE173" s="254"/>
    </row>
    <row r="174" spans="1:31">
      <c r="A174" s="254"/>
      <c r="B174" s="256"/>
      <c r="C174" s="254"/>
      <c r="D174" s="255"/>
      <c r="E174" s="254"/>
      <c r="F174" s="254"/>
      <c r="G174" s="255"/>
      <c r="H174" s="254"/>
      <c r="I174" s="254"/>
      <c r="J174" s="254"/>
      <c r="K174" s="254"/>
      <c r="L174" s="255"/>
      <c r="M174" s="255"/>
      <c r="N174" s="255"/>
      <c r="O174" s="245"/>
      <c r="P174" s="257"/>
      <c r="Q174" s="254"/>
      <c r="R174" s="257"/>
      <c r="S174" s="254"/>
      <c r="T174" s="257"/>
      <c r="U174" s="254"/>
      <c r="V174" s="257"/>
      <c r="W174" s="254"/>
      <c r="X174" s="257"/>
      <c r="Y174" s="254"/>
      <c r="Z174" s="257"/>
      <c r="AA174" s="254"/>
      <c r="AB174" s="257"/>
      <c r="AC174" s="254"/>
      <c r="AD174" s="254"/>
      <c r="AE174" s="254"/>
    </row>
    <row r="175" spans="1:31">
      <c r="A175" s="254"/>
      <c r="B175" s="256"/>
      <c r="C175" s="254"/>
      <c r="D175" s="255"/>
      <c r="E175" s="254"/>
      <c r="F175" s="254"/>
      <c r="G175" s="255"/>
      <c r="H175" s="254"/>
      <c r="I175" s="254"/>
      <c r="J175" s="254"/>
      <c r="K175" s="254"/>
      <c r="L175" s="255"/>
      <c r="M175" s="255"/>
      <c r="N175" s="255"/>
      <c r="O175" s="245"/>
      <c r="P175" s="257"/>
      <c r="Q175" s="254"/>
      <c r="R175" s="257"/>
      <c r="S175" s="254"/>
      <c r="T175" s="257"/>
      <c r="U175" s="254"/>
      <c r="V175" s="257"/>
      <c r="W175" s="254"/>
      <c r="X175" s="257"/>
      <c r="Y175" s="254"/>
      <c r="Z175" s="257"/>
      <c r="AA175" s="254"/>
      <c r="AB175" s="257"/>
      <c r="AC175" s="254"/>
      <c r="AD175" s="254"/>
      <c r="AE175" s="254"/>
    </row>
    <row r="176" spans="1:31">
      <c r="A176" s="254"/>
      <c r="B176" s="256"/>
      <c r="C176" s="254"/>
      <c r="D176" s="255"/>
      <c r="E176" s="254"/>
      <c r="F176" s="254"/>
      <c r="G176" s="255"/>
      <c r="H176" s="254"/>
      <c r="I176" s="254"/>
      <c r="J176" s="254"/>
      <c r="K176" s="254"/>
      <c r="L176" s="255"/>
      <c r="M176" s="255"/>
      <c r="N176" s="255"/>
      <c r="O176" s="245"/>
      <c r="P176" s="257"/>
      <c r="Q176" s="254"/>
      <c r="R176" s="257"/>
      <c r="S176" s="254"/>
      <c r="T176" s="257"/>
      <c r="U176" s="254"/>
      <c r="V176" s="257"/>
      <c r="W176" s="254"/>
      <c r="X176" s="257"/>
      <c r="Y176" s="254"/>
      <c r="Z176" s="257"/>
      <c r="AA176" s="254"/>
      <c r="AB176" s="257"/>
      <c r="AC176" s="254"/>
      <c r="AD176" s="254"/>
      <c r="AE176" s="254"/>
    </row>
    <row r="177" spans="1:31">
      <c r="A177" s="254"/>
      <c r="B177" s="256"/>
      <c r="C177" s="254"/>
      <c r="D177" s="255"/>
      <c r="E177" s="254"/>
      <c r="F177" s="254"/>
      <c r="G177" s="255"/>
      <c r="H177" s="254"/>
      <c r="I177" s="254"/>
      <c r="J177" s="254"/>
      <c r="K177" s="254"/>
      <c r="L177" s="255"/>
      <c r="M177" s="255"/>
      <c r="N177" s="255"/>
      <c r="O177" s="245"/>
      <c r="P177" s="257"/>
      <c r="Q177" s="254"/>
      <c r="R177" s="257"/>
      <c r="S177" s="254"/>
      <c r="T177" s="257"/>
      <c r="U177" s="254"/>
      <c r="V177" s="257"/>
      <c r="W177" s="254"/>
      <c r="X177" s="257"/>
      <c r="Y177" s="254"/>
      <c r="Z177" s="257"/>
      <c r="AA177" s="254"/>
      <c r="AB177" s="257"/>
      <c r="AC177" s="254"/>
      <c r="AD177" s="254"/>
      <c r="AE177" s="254"/>
    </row>
    <row r="178" spans="1:31">
      <c r="A178" s="254"/>
      <c r="B178" s="256"/>
      <c r="C178" s="254"/>
      <c r="D178" s="255"/>
      <c r="E178" s="254"/>
      <c r="F178" s="254"/>
      <c r="G178" s="255"/>
      <c r="H178" s="254"/>
      <c r="I178" s="254"/>
      <c r="J178" s="254"/>
      <c r="K178" s="254"/>
      <c r="L178" s="255"/>
      <c r="M178" s="255"/>
      <c r="N178" s="255"/>
      <c r="O178" s="245"/>
      <c r="P178" s="257"/>
      <c r="Q178" s="254"/>
      <c r="R178" s="257"/>
      <c r="S178" s="254"/>
      <c r="T178" s="257"/>
      <c r="U178" s="254"/>
      <c r="V178" s="257"/>
      <c r="W178" s="254"/>
      <c r="X178" s="257"/>
      <c r="Y178" s="254"/>
      <c r="Z178" s="257"/>
      <c r="AA178" s="254"/>
      <c r="AB178" s="257"/>
      <c r="AC178" s="254"/>
      <c r="AD178" s="254"/>
      <c r="AE178" s="254"/>
    </row>
    <row r="179" spans="1:31">
      <c r="A179" s="254"/>
      <c r="B179" s="256"/>
      <c r="C179" s="254"/>
      <c r="D179" s="255"/>
      <c r="E179" s="254"/>
      <c r="F179" s="254"/>
      <c r="G179" s="255"/>
      <c r="H179" s="254"/>
      <c r="I179" s="254"/>
      <c r="J179" s="254"/>
      <c r="K179" s="254"/>
      <c r="L179" s="255"/>
      <c r="M179" s="255"/>
      <c r="N179" s="255"/>
      <c r="O179" s="245"/>
      <c r="P179" s="257"/>
      <c r="Q179" s="254"/>
      <c r="R179" s="257"/>
      <c r="S179" s="254"/>
      <c r="T179" s="257"/>
      <c r="U179" s="254"/>
      <c r="V179" s="257"/>
      <c r="W179" s="254"/>
      <c r="X179" s="257"/>
      <c r="Y179" s="254"/>
      <c r="Z179" s="257"/>
      <c r="AA179" s="254"/>
      <c r="AB179" s="257"/>
      <c r="AC179" s="254"/>
      <c r="AD179" s="254"/>
      <c r="AE179" s="254"/>
    </row>
    <row r="180" spans="1:31">
      <c r="A180" s="254"/>
      <c r="B180" s="256"/>
      <c r="C180" s="254"/>
      <c r="D180" s="255"/>
      <c r="E180" s="254"/>
      <c r="F180" s="254"/>
      <c r="G180" s="255"/>
      <c r="H180" s="254"/>
      <c r="I180" s="254"/>
      <c r="J180" s="254"/>
      <c r="K180" s="254"/>
      <c r="L180" s="255"/>
      <c r="M180" s="255"/>
      <c r="N180" s="255"/>
      <c r="O180" s="245"/>
      <c r="P180" s="257"/>
      <c r="Q180" s="254"/>
      <c r="R180" s="257"/>
      <c r="S180" s="254"/>
      <c r="T180" s="257"/>
      <c r="U180" s="254"/>
      <c r="V180" s="257"/>
      <c r="W180" s="254"/>
      <c r="X180" s="257"/>
      <c r="Y180" s="254"/>
      <c r="Z180" s="257"/>
      <c r="AA180" s="254"/>
      <c r="AB180" s="257"/>
      <c r="AC180" s="254"/>
      <c r="AD180" s="254"/>
      <c r="AE180" s="254"/>
    </row>
    <row r="181" spans="1:31">
      <c r="A181" s="254"/>
      <c r="B181" s="256"/>
      <c r="C181" s="254"/>
      <c r="D181" s="255"/>
      <c r="E181" s="254"/>
      <c r="F181" s="254"/>
      <c r="G181" s="255"/>
      <c r="H181" s="254"/>
      <c r="I181" s="254"/>
      <c r="J181" s="254"/>
      <c r="K181" s="254"/>
      <c r="L181" s="255"/>
      <c r="M181" s="255"/>
      <c r="N181" s="255"/>
      <c r="O181" s="245"/>
      <c r="P181" s="257"/>
      <c r="Q181" s="254"/>
      <c r="R181" s="257"/>
      <c r="S181" s="254"/>
      <c r="T181" s="257"/>
      <c r="U181" s="254"/>
      <c r="V181" s="257"/>
      <c r="W181" s="254"/>
      <c r="X181" s="257"/>
      <c r="Y181" s="254"/>
      <c r="Z181" s="257"/>
      <c r="AA181" s="254"/>
      <c r="AB181" s="257"/>
      <c r="AC181" s="254"/>
      <c r="AD181" s="254"/>
      <c r="AE181" s="254"/>
    </row>
    <row r="182" spans="1:31">
      <c r="A182" s="254"/>
      <c r="B182" s="256"/>
      <c r="C182" s="254"/>
      <c r="D182" s="255"/>
      <c r="E182" s="254"/>
      <c r="F182" s="254"/>
      <c r="G182" s="255"/>
      <c r="H182" s="254"/>
      <c r="I182" s="254"/>
      <c r="J182" s="254"/>
      <c r="K182" s="254"/>
      <c r="L182" s="255"/>
      <c r="M182" s="255"/>
      <c r="N182" s="255"/>
      <c r="O182" s="245"/>
      <c r="P182" s="257"/>
      <c r="Q182" s="254"/>
      <c r="R182" s="257"/>
      <c r="S182" s="254"/>
      <c r="T182" s="257"/>
      <c r="U182" s="254"/>
      <c r="V182" s="257"/>
      <c r="W182" s="254"/>
      <c r="X182" s="257"/>
      <c r="Y182" s="254"/>
      <c r="Z182" s="257"/>
      <c r="AA182" s="254"/>
      <c r="AB182" s="257"/>
      <c r="AC182" s="254"/>
      <c r="AD182" s="254"/>
      <c r="AE182" s="254"/>
    </row>
    <row r="183" spans="1:31">
      <c r="A183" s="254"/>
      <c r="B183" s="256"/>
      <c r="C183" s="254"/>
      <c r="D183" s="255"/>
      <c r="E183" s="254"/>
      <c r="F183" s="254"/>
      <c r="G183" s="255"/>
      <c r="H183" s="254"/>
      <c r="I183" s="254"/>
      <c r="J183" s="254"/>
      <c r="K183" s="254"/>
      <c r="L183" s="255"/>
      <c r="M183" s="255"/>
      <c r="N183" s="255"/>
      <c r="O183" s="245"/>
      <c r="P183" s="257"/>
      <c r="Q183" s="254"/>
      <c r="R183" s="257"/>
      <c r="S183" s="254"/>
      <c r="T183" s="257"/>
      <c r="U183" s="254"/>
      <c r="V183" s="257"/>
      <c r="W183" s="254"/>
      <c r="X183" s="257"/>
      <c r="Y183" s="254"/>
      <c r="Z183" s="257"/>
      <c r="AA183" s="254"/>
      <c r="AB183" s="257"/>
      <c r="AC183" s="254"/>
      <c r="AD183" s="254"/>
      <c r="AE183" s="254"/>
    </row>
    <row r="184" spans="1:31">
      <c r="A184" s="254"/>
      <c r="B184" s="256"/>
      <c r="C184" s="254"/>
      <c r="D184" s="255"/>
      <c r="E184" s="254"/>
      <c r="F184" s="254"/>
      <c r="G184" s="255"/>
      <c r="H184" s="254"/>
      <c r="I184" s="254"/>
      <c r="J184" s="254"/>
      <c r="K184" s="254"/>
      <c r="L184" s="255"/>
      <c r="M184" s="255"/>
      <c r="N184" s="255"/>
      <c r="O184" s="245"/>
      <c r="P184" s="257"/>
      <c r="Q184" s="254"/>
      <c r="R184" s="257"/>
      <c r="S184" s="254"/>
      <c r="T184" s="257"/>
      <c r="U184" s="254"/>
      <c r="V184" s="257"/>
      <c r="W184" s="254"/>
      <c r="X184" s="257"/>
      <c r="Y184" s="254"/>
      <c r="Z184" s="257"/>
      <c r="AA184" s="254"/>
      <c r="AB184" s="257"/>
      <c r="AC184" s="254"/>
      <c r="AD184" s="254"/>
      <c r="AE184" s="254"/>
    </row>
    <row r="185" spans="1:31">
      <c r="A185" s="254"/>
      <c r="B185" s="256"/>
      <c r="C185" s="254"/>
      <c r="D185" s="255"/>
      <c r="E185" s="254"/>
      <c r="F185" s="254"/>
      <c r="G185" s="255"/>
      <c r="H185" s="254"/>
      <c r="I185" s="254"/>
      <c r="J185" s="254"/>
      <c r="K185" s="254"/>
      <c r="L185" s="255"/>
      <c r="M185" s="255"/>
      <c r="N185" s="255"/>
      <c r="O185" s="245"/>
      <c r="P185" s="257"/>
      <c r="Q185" s="254"/>
      <c r="R185" s="257"/>
      <c r="S185" s="254"/>
      <c r="T185" s="257"/>
      <c r="U185" s="254"/>
      <c r="V185" s="257"/>
      <c r="W185" s="254"/>
      <c r="X185" s="257"/>
      <c r="Y185" s="254"/>
      <c r="Z185" s="257"/>
      <c r="AA185" s="254"/>
      <c r="AB185" s="257"/>
      <c r="AC185" s="254"/>
      <c r="AD185" s="254"/>
      <c r="AE185" s="254"/>
    </row>
    <row r="186" spans="1:31">
      <c r="A186" s="254"/>
      <c r="B186" s="256"/>
      <c r="C186" s="254"/>
      <c r="D186" s="255"/>
      <c r="E186" s="254"/>
      <c r="F186" s="254"/>
      <c r="G186" s="255"/>
      <c r="H186" s="254"/>
      <c r="I186" s="254"/>
      <c r="J186" s="254"/>
      <c r="K186" s="254"/>
      <c r="L186" s="255"/>
      <c r="M186" s="255"/>
      <c r="N186" s="255"/>
      <c r="O186" s="245"/>
      <c r="P186" s="257"/>
      <c r="Q186" s="254"/>
      <c r="R186" s="257"/>
      <c r="S186" s="254"/>
      <c r="T186" s="257"/>
      <c r="U186" s="254"/>
      <c r="V186" s="257"/>
      <c r="W186" s="254"/>
      <c r="X186" s="257"/>
      <c r="Y186" s="254"/>
      <c r="Z186" s="257"/>
      <c r="AA186" s="254"/>
      <c r="AB186" s="257"/>
      <c r="AC186" s="254"/>
      <c r="AD186" s="254"/>
      <c r="AE186" s="254"/>
    </row>
    <row r="187" spans="1:31">
      <c r="A187" s="254"/>
      <c r="B187" s="256"/>
      <c r="C187" s="254"/>
      <c r="D187" s="255"/>
      <c r="E187" s="254"/>
      <c r="F187" s="254"/>
      <c r="G187" s="255"/>
      <c r="H187" s="254"/>
      <c r="I187" s="254"/>
      <c r="J187" s="254"/>
      <c r="K187" s="254"/>
      <c r="L187" s="255"/>
      <c r="M187" s="255"/>
      <c r="N187" s="255"/>
      <c r="O187" s="245"/>
      <c r="P187" s="257"/>
      <c r="Q187" s="254"/>
      <c r="R187" s="257"/>
      <c r="S187" s="254"/>
      <c r="T187" s="257"/>
      <c r="U187" s="254"/>
      <c r="V187" s="257"/>
      <c r="W187" s="254"/>
      <c r="X187" s="257"/>
      <c r="Y187" s="254"/>
      <c r="Z187" s="257"/>
      <c r="AA187" s="254"/>
      <c r="AB187" s="257"/>
      <c r="AC187" s="254"/>
      <c r="AD187" s="254"/>
      <c r="AE187" s="254"/>
    </row>
    <row r="188" spans="1:31">
      <c r="A188" s="254"/>
      <c r="B188" s="256"/>
      <c r="C188" s="254"/>
      <c r="D188" s="255"/>
      <c r="E188" s="254"/>
      <c r="F188" s="254"/>
      <c r="G188" s="255"/>
      <c r="H188" s="254"/>
      <c r="I188" s="254"/>
      <c r="J188" s="254"/>
      <c r="K188" s="254"/>
      <c r="L188" s="255"/>
      <c r="M188" s="255"/>
      <c r="N188" s="255"/>
      <c r="O188" s="245"/>
      <c r="P188" s="257"/>
      <c r="Q188" s="254"/>
      <c r="R188" s="257"/>
      <c r="S188" s="254"/>
      <c r="T188" s="257"/>
      <c r="U188" s="254"/>
      <c r="V188" s="257"/>
      <c r="W188" s="254"/>
      <c r="X188" s="257"/>
      <c r="Y188" s="254"/>
      <c r="Z188" s="257"/>
      <c r="AA188" s="254"/>
      <c r="AB188" s="257"/>
      <c r="AC188" s="254"/>
      <c r="AD188" s="254"/>
      <c r="AE188" s="254"/>
    </row>
    <row r="189" spans="1:31">
      <c r="A189" s="254"/>
      <c r="B189" s="256"/>
      <c r="C189" s="254"/>
      <c r="D189" s="255"/>
      <c r="E189" s="254"/>
      <c r="F189" s="254"/>
      <c r="G189" s="255"/>
      <c r="H189" s="254"/>
      <c r="I189" s="254"/>
      <c r="J189" s="254"/>
      <c r="K189" s="254"/>
      <c r="L189" s="255"/>
      <c r="M189" s="255"/>
      <c r="N189" s="255"/>
      <c r="O189" s="245"/>
      <c r="P189" s="257"/>
      <c r="Q189" s="254"/>
      <c r="R189" s="257"/>
      <c r="S189" s="254"/>
      <c r="T189" s="257"/>
      <c r="U189" s="254"/>
      <c r="V189" s="257"/>
      <c r="W189" s="254"/>
      <c r="X189" s="257"/>
      <c r="Y189" s="254"/>
      <c r="Z189" s="257"/>
      <c r="AA189" s="254"/>
      <c r="AB189" s="257"/>
      <c r="AC189" s="254"/>
      <c r="AD189" s="254"/>
      <c r="AE189" s="254"/>
    </row>
    <row r="190" spans="1:31">
      <c r="A190" s="254"/>
      <c r="B190" s="256"/>
      <c r="C190" s="254"/>
      <c r="D190" s="255"/>
      <c r="E190" s="254"/>
      <c r="F190" s="254"/>
      <c r="G190" s="255"/>
      <c r="H190" s="254"/>
      <c r="I190" s="254"/>
      <c r="J190" s="254"/>
      <c r="K190" s="254"/>
      <c r="L190" s="255"/>
      <c r="M190" s="255"/>
      <c r="N190" s="255"/>
      <c r="O190" s="245"/>
      <c r="P190" s="257"/>
      <c r="Q190" s="254"/>
      <c r="R190" s="257"/>
      <c r="S190" s="254"/>
      <c r="T190" s="257"/>
      <c r="U190" s="254"/>
      <c r="V190" s="257"/>
      <c r="W190" s="254"/>
      <c r="X190" s="257"/>
      <c r="Y190" s="254"/>
      <c r="Z190" s="257"/>
      <c r="AA190" s="254"/>
      <c r="AB190" s="257"/>
      <c r="AC190" s="254"/>
      <c r="AD190" s="254"/>
      <c r="AE190" s="254"/>
    </row>
    <row r="191" spans="1:31">
      <c r="A191" s="254"/>
      <c r="B191" s="256"/>
      <c r="C191" s="254"/>
      <c r="D191" s="255"/>
      <c r="E191" s="254"/>
      <c r="F191" s="254"/>
      <c r="G191" s="255"/>
      <c r="H191" s="254"/>
      <c r="I191" s="254"/>
      <c r="J191" s="254"/>
      <c r="K191" s="254"/>
      <c r="L191" s="255"/>
      <c r="M191" s="255"/>
      <c r="N191" s="255"/>
      <c r="O191" s="245"/>
      <c r="P191" s="257"/>
      <c r="Q191" s="254"/>
      <c r="R191" s="257"/>
      <c r="S191" s="254"/>
      <c r="T191" s="257"/>
      <c r="U191" s="254"/>
      <c r="V191" s="257"/>
      <c r="W191" s="254"/>
      <c r="X191" s="257"/>
      <c r="Y191" s="254"/>
      <c r="Z191" s="257"/>
      <c r="AA191" s="254"/>
      <c r="AB191" s="257"/>
      <c r="AC191" s="254"/>
      <c r="AD191" s="254"/>
      <c r="AE191" s="254"/>
    </row>
    <row r="192" spans="1:31">
      <c r="A192" s="254"/>
      <c r="B192" s="256"/>
      <c r="C192" s="254"/>
      <c r="D192" s="255"/>
      <c r="E192" s="254"/>
      <c r="F192" s="254"/>
      <c r="G192" s="255"/>
      <c r="H192" s="254"/>
      <c r="I192" s="254"/>
      <c r="J192" s="254"/>
      <c r="K192" s="254"/>
      <c r="L192" s="255"/>
      <c r="M192" s="255"/>
      <c r="N192" s="255"/>
      <c r="O192" s="245"/>
      <c r="P192" s="257"/>
      <c r="Q192" s="254"/>
      <c r="R192" s="257"/>
      <c r="S192" s="254"/>
      <c r="T192" s="257"/>
      <c r="U192" s="254"/>
      <c r="V192" s="257"/>
      <c r="W192" s="254"/>
      <c r="X192" s="257"/>
      <c r="Y192" s="254"/>
      <c r="Z192" s="257"/>
      <c r="AA192" s="254"/>
      <c r="AB192" s="257"/>
      <c r="AC192" s="254"/>
      <c r="AD192" s="254"/>
      <c r="AE192" s="254"/>
    </row>
    <row r="193" spans="1:31">
      <c r="A193" s="254"/>
      <c r="B193" s="256"/>
      <c r="C193" s="254"/>
      <c r="D193" s="255"/>
      <c r="E193" s="254"/>
      <c r="F193" s="254"/>
      <c r="G193" s="255"/>
      <c r="H193" s="254"/>
      <c r="I193" s="254"/>
      <c r="J193" s="254"/>
      <c r="K193" s="254"/>
      <c r="L193" s="255"/>
      <c r="M193" s="255"/>
      <c r="N193" s="255"/>
      <c r="O193" s="245"/>
      <c r="P193" s="257"/>
      <c r="Q193" s="254"/>
      <c r="R193" s="257"/>
      <c r="S193" s="254"/>
      <c r="T193" s="257"/>
      <c r="U193" s="254"/>
      <c r="V193" s="257"/>
      <c r="W193" s="254"/>
      <c r="X193" s="257"/>
      <c r="Y193" s="254"/>
      <c r="Z193" s="257"/>
      <c r="AA193" s="254"/>
      <c r="AB193" s="257"/>
      <c r="AC193" s="254"/>
      <c r="AD193" s="254"/>
      <c r="AE193" s="254"/>
    </row>
    <row r="194" spans="1:31">
      <c r="A194" s="254"/>
      <c r="B194" s="256"/>
      <c r="C194" s="254"/>
      <c r="D194" s="255"/>
      <c r="E194" s="254"/>
      <c r="F194" s="254"/>
      <c r="G194" s="255"/>
      <c r="H194" s="254"/>
      <c r="I194" s="254"/>
      <c r="J194" s="254"/>
      <c r="K194" s="254"/>
      <c r="L194" s="255"/>
      <c r="M194" s="255"/>
      <c r="N194" s="255"/>
      <c r="O194" s="245"/>
      <c r="P194" s="257"/>
      <c r="Q194" s="254"/>
      <c r="R194" s="257"/>
      <c r="S194" s="254"/>
      <c r="T194" s="257"/>
      <c r="U194" s="254"/>
      <c r="V194" s="257"/>
      <c r="W194" s="254"/>
      <c r="X194" s="257"/>
      <c r="Y194" s="254"/>
      <c r="Z194" s="257"/>
      <c r="AA194" s="254"/>
      <c r="AB194" s="257"/>
      <c r="AC194" s="254"/>
      <c r="AD194" s="254"/>
      <c r="AE194" s="254"/>
    </row>
    <row r="195" spans="1:31">
      <c r="A195" s="254"/>
      <c r="B195" s="256"/>
      <c r="C195" s="254"/>
      <c r="D195" s="255"/>
      <c r="E195" s="254"/>
      <c r="F195" s="254"/>
      <c r="G195" s="255"/>
      <c r="H195" s="254"/>
      <c r="I195" s="254"/>
      <c r="J195" s="254"/>
      <c r="K195" s="254"/>
      <c r="L195" s="255"/>
      <c r="M195" s="255"/>
      <c r="N195" s="255"/>
      <c r="O195" s="245"/>
      <c r="P195" s="257"/>
      <c r="Q195" s="254"/>
      <c r="R195" s="257"/>
      <c r="S195" s="254"/>
      <c r="T195" s="257"/>
      <c r="U195" s="254"/>
      <c r="V195" s="257"/>
      <c r="W195" s="254"/>
      <c r="X195" s="257"/>
      <c r="Y195" s="254"/>
      <c r="Z195" s="257"/>
      <c r="AA195" s="254"/>
      <c r="AB195" s="257"/>
      <c r="AC195" s="254"/>
      <c r="AD195" s="254"/>
      <c r="AE195" s="254"/>
    </row>
    <row r="196" spans="1:31">
      <c r="A196" s="254"/>
      <c r="B196" s="256"/>
      <c r="C196" s="254"/>
      <c r="D196" s="255"/>
      <c r="E196" s="254"/>
      <c r="F196" s="254"/>
      <c r="G196" s="255"/>
      <c r="H196" s="254"/>
      <c r="I196" s="254"/>
      <c r="J196" s="254"/>
      <c r="K196" s="254"/>
      <c r="L196" s="255"/>
      <c r="M196" s="255"/>
      <c r="N196" s="255"/>
      <c r="O196" s="245"/>
      <c r="P196" s="257"/>
      <c r="Q196" s="254"/>
      <c r="R196" s="257"/>
      <c r="S196" s="254"/>
      <c r="T196" s="257"/>
      <c r="U196" s="254"/>
      <c r="V196" s="257"/>
      <c r="W196" s="254"/>
      <c r="X196" s="257"/>
      <c r="Y196" s="254"/>
      <c r="Z196" s="257"/>
      <c r="AA196" s="254"/>
      <c r="AB196" s="257"/>
      <c r="AC196" s="254"/>
      <c r="AD196" s="254"/>
      <c r="AE196" s="254"/>
    </row>
    <row r="197" spans="1:31">
      <c r="A197" s="254"/>
      <c r="B197" s="256"/>
      <c r="C197" s="254"/>
      <c r="D197" s="255"/>
      <c r="E197" s="254"/>
      <c r="F197" s="254"/>
      <c r="G197" s="255"/>
      <c r="H197" s="254"/>
      <c r="I197" s="254"/>
      <c r="J197" s="254"/>
      <c r="K197" s="254"/>
      <c r="L197" s="255"/>
      <c r="M197" s="255"/>
      <c r="N197" s="255"/>
      <c r="O197" s="245"/>
      <c r="P197" s="257"/>
      <c r="Q197" s="254"/>
      <c r="R197" s="257"/>
      <c r="S197" s="254"/>
      <c r="T197" s="257"/>
      <c r="U197" s="254"/>
      <c r="V197" s="257"/>
      <c r="W197" s="254"/>
      <c r="X197" s="257"/>
      <c r="Y197" s="254"/>
      <c r="Z197" s="257"/>
      <c r="AA197" s="254"/>
      <c r="AB197" s="257"/>
      <c r="AC197" s="254"/>
      <c r="AD197" s="254"/>
      <c r="AE197" s="254"/>
    </row>
    <row r="198" spans="1:31">
      <c r="A198" s="254"/>
      <c r="B198" s="256"/>
      <c r="C198" s="254"/>
      <c r="D198" s="255"/>
      <c r="E198" s="254"/>
      <c r="F198" s="254"/>
      <c r="G198" s="255"/>
      <c r="H198" s="254"/>
      <c r="I198" s="254"/>
      <c r="J198" s="254"/>
      <c r="K198" s="254"/>
      <c r="L198" s="255"/>
      <c r="M198" s="255"/>
      <c r="N198" s="255"/>
      <c r="O198" s="245"/>
      <c r="P198" s="257"/>
      <c r="Q198" s="254"/>
      <c r="R198" s="257"/>
      <c r="S198" s="254"/>
      <c r="T198" s="257"/>
      <c r="U198" s="254"/>
      <c r="V198" s="257"/>
      <c r="W198" s="254"/>
      <c r="X198" s="257"/>
      <c r="Y198" s="254"/>
      <c r="Z198" s="257"/>
      <c r="AA198" s="254"/>
      <c r="AB198" s="257"/>
      <c r="AC198" s="254"/>
      <c r="AD198" s="254"/>
      <c r="AE198" s="254"/>
    </row>
    <row r="199" spans="1:31">
      <c r="A199" s="254"/>
      <c r="B199" s="256"/>
      <c r="C199" s="254"/>
      <c r="D199" s="255"/>
      <c r="E199" s="254"/>
      <c r="F199" s="254"/>
      <c r="G199" s="255"/>
      <c r="H199" s="254"/>
      <c r="I199" s="254"/>
      <c r="J199" s="254"/>
      <c r="K199" s="254"/>
      <c r="L199" s="255"/>
      <c r="M199" s="255"/>
      <c r="N199" s="255"/>
      <c r="O199" s="245"/>
      <c r="P199" s="257"/>
      <c r="Q199" s="254"/>
      <c r="R199" s="257"/>
      <c r="S199" s="254"/>
      <c r="T199" s="257"/>
      <c r="U199" s="254"/>
      <c r="V199" s="257"/>
      <c r="W199" s="254"/>
      <c r="X199" s="257"/>
      <c r="Y199" s="254"/>
      <c r="Z199" s="257"/>
      <c r="AA199" s="254"/>
      <c r="AB199" s="257"/>
      <c r="AC199" s="254"/>
      <c r="AD199" s="254"/>
      <c r="AE199" s="254"/>
    </row>
    <row r="200" spans="1:31">
      <c r="A200" s="254"/>
      <c r="B200" s="256"/>
      <c r="C200" s="254"/>
      <c r="D200" s="255"/>
      <c r="E200" s="254"/>
      <c r="F200" s="254"/>
      <c r="G200" s="255"/>
      <c r="H200" s="254"/>
      <c r="I200" s="254"/>
      <c r="J200" s="254"/>
      <c r="K200" s="254"/>
      <c r="L200" s="255"/>
      <c r="M200" s="255"/>
      <c r="N200" s="255"/>
      <c r="O200" s="245"/>
      <c r="P200" s="257"/>
      <c r="Q200" s="254"/>
      <c r="R200" s="257"/>
      <c r="S200" s="254"/>
      <c r="T200" s="257"/>
      <c r="U200" s="254"/>
      <c r="V200" s="257"/>
      <c r="W200" s="254"/>
      <c r="X200" s="257"/>
      <c r="Y200" s="254"/>
      <c r="Z200" s="257"/>
      <c r="AA200" s="254"/>
      <c r="AB200" s="257"/>
      <c r="AC200" s="254"/>
      <c r="AD200" s="254"/>
      <c r="AE200" s="254"/>
    </row>
    <row r="201" spans="1:31">
      <c r="A201" s="254"/>
      <c r="B201" s="256"/>
      <c r="C201" s="254"/>
      <c r="D201" s="255"/>
      <c r="E201" s="254"/>
      <c r="F201" s="254"/>
      <c r="G201" s="255"/>
      <c r="H201" s="254"/>
      <c r="I201" s="254"/>
      <c r="J201" s="254"/>
      <c r="K201" s="254"/>
      <c r="L201" s="255"/>
      <c r="M201" s="255"/>
      <c r="N201" s="255"/>
      <c r="O201" s="245"/>
      <c r="P201" s="257"/>
      <c r="Q201" s="254"/>
      <c r="R201" s="257"/>
      <c r="S201" s="254"/>
      <c r="T201" s="257"/>
      <c r="U201" s="254"/>
      <c r="V201" s="257"/>
      <c r="W201" s="254"/>
      <c r="X201" s="257"/>
      <c r="Y201" s="254"/>
      <c r="Z201" s="257"/>
      <c r="AA201" s="254"/>
      <c r="AB201" s="257"/>
      <c r="AC201" s="254"/>
      <c r="AD201" s="254"/>
      <c r="AE201" s="254"/>
    </row>
    <row r="202" spans="1:31">
      <c r="A202" s="254"/>
      <c r="B202" s="256"/>
      <c r="C202" s="254"/>
      <c r="D202" s="255"/>
      <c r="E202" s="254"/>
      <c r="F202" s="254"/>
      <c r="G202" s="255"/>
      <c r="H202" s="254"/>
      <c r="I202" s="254"/>
      <c r="J202" s="254"/>
      <c r="K202" s="254"/>
      <c r="L202" s="255"/>
      <c r="M202" s="255"/>
      <c r="N202" s="255"/>
      <c r="O202" s="245"/>
      <c r="P202" s="257"/>
      <c r="Q202" s="254"/>
      <c r="R202" s="257"/>
      <c r="S202" s="254"/>
      <c r="T202" s="257"/>
      <c r="U202" s="254"/>
      <c r="V202" s="257"/>
      <c r="W202" s="254"/>
      <c r="X202" s="257"/>
      <c r="Y202" s="254"/>
      <c r="Z202" s="257"/>
      <c r="AA202" s="254"/>
      <c r="AB202" s="257"/>
      <c r="AC202" s="254"/>
      <c r="AD202" s="254"/>
      <c r="AE202" s="254"/>
    </row>
    <row r="203" spans="1:31">
      <c r="A203" s="254"/>
      <c r="B203" s="256"/>
      <c r="C203" s="254"/>
      <c r="D203" s="255"/>
      <c r="E203" s="254"/>
      <c r="F203" s="254"/>
      <c r="G203" s="255"/>
      <c r="H203" s="254"/>
      <c r="I203" s="254"/>
      <c r="J203" s="254"/>
      <c r="K203" s="254"/>
      <c r="L203" s="255"/>
      <c r="M203" s="255"/>
      <c r="N203" s="255"/>
      <c r="O203" s="245"/>
      <c r="P203" s="257"/>
      <c r="Q203" s="254"/>
      <c r="R203" s="257"/>
      <c r="S203" s="254"/>
      <c r="T203" s="257"/>
      <c r="U203" s="254"/>
      <c r="V203" s="257"/>
      <c r="W203" s="254"/>
      <c r="X203" s="257"/>
      <c r="Y203" s="254"/>
      <c r="Z203" s="257"/>
      <c r="AA203" s="254"/>
      <c r="AB203" s="257"/>
      <c r="AC203" s="254"/>
      <c r="AD203" s="254"/>
      <c r="AE203" s="254"/>
    </row>
    <row r="204" spans="1:31">
      <c r="A204" s="254"/>
      <c r="B204" s="256"/>
      <c r="C204" s="254"/>
      <c r="D204" s="255"/>
      <c r="E204" s="254"/>
      <c r="F204" s="254"/>
      <c r="G204" s="255"/>
      <c r="H204" s="254"/>
      <c r="I204" s="254"/>
      <c r="J204" s="254"/>
      <c r="K204" s="254"/>
      <c r="L204" s="255"/>
      <c r="M204" s="255"/>
      <c r="N204" s="255"/>
      <c r="O204" s="245"/>
      <c r="P204" s="257"/>
      <c r="Q204" s="254"/>
      <c r="R204" s="257"/>
      <c r="S204" s="254"/>
      <c r="T204" s="257"/>
      <c r="U204" s="254"/>
      <c r="V204" s="257"/>
      <c r="W204" s="254"/>
      <c r="X204" s="257"/>
      <c r="Y204" s="254"/>
      <c r="Z204" s="257"/>
      <c r="AA204" s="254"/>
      <c r="AB204" s="257"/>
      <c r="AC204" s="254"/>
      <c r="AD204" s="254"/>
      <c r="AE204" s="254"/>
    </row>
    <row r="205" spans="1:31">
      <c r="A205" s="254"/>
      <c r="B205" s="256"/>
      <c r="C205" s="254"/>
      <c r="D205" s="255"/>
      <c r="E205" s="254"/>
      <c r="F205" s="254"/>
      <c r="G205" s="255"/>
      <c r="H205" s="254"/>
      <c r="I205" s="254"/>
      <c r="J205" s="254"/>
      <c r="K205" s="254"/>
      <c r="L205" s="255"/>
      <c r="M205" s="255"/>
      <c r="N205" s="255"/>
      <c r="O205" s="245"/>
      <c r="P205" s="257"/>
      <c r="Q205" s="254"/>
      <c r="R205" s="257"/>
      <c r="S205" s="254"/>
      <c r="T205" s="257"/>
      <c r="U205" s="254"/>
      <c r="V205" s="257"/>
      <c r="W205" s="254"/>
      <c r="X205" s="257"/>
      <c r="Y205" s="254"/>
      <c r="Z205" s="257"/>
      <c r="AA205" s="254"/>
      <c r="AB205" s="257"/>
      <c r="AC205" s="254"/>
      <c r="AD205" s="254"/>
      <c r="AE205" s="254"/>
    </row>
    <row r="206" spans="1:31">
      <c r="A206" s="254"/>
      <c r="B206" s="256"/>
      <c r="C206" s="254"/>
      <c r="D206" s="255"/>
      <c r="E206" s="254"/>
      <c r="F206" s="254"/>
      <c r="G206" s="255"/>
      <c r="H206" s="254"/>
      <c r="I206" s="254"/>
      <c r="J206" s="254"/>
      <c r="K206" s="254"/>
      <c r="L206" s="255"/>
      <c r="M206" s="255"/>
      <c r="N206" s="255"/>
      <c r="O206" s="245"/>
      <c r="P206" s="257"/>
      <c r="Q206" s="254"/>
      <c r="R206" s="257"/>
      <c r="S206" s="254"/>
      <c r="T206" s="257"/>
      <c r="U206" s="254"/>
      <c r="V206" s="257"/>
      <c r="W206" s="254"/>
      <c r="X206" s="257"/>
      <c r="Y206" s="254"/>
      <c r="Z206" s="257"/>
      <c r="AA206" s="254"/>
      <c r="AB206" s="257"/>
      <c r="AC206" s="254"/>
      <c r="AD206" s="254"/>
      <c r="AE206" s="254"/>
    </row>
    <row r="207" spans="1:31">
      <c r="A207" s="254"/>
      <c r="B207" s="256"/>
      <c r="C207" s="254"/>
      <c r="D207" s="255"/>
      <c r="E207" s="254"/>
      <c r="F207" s="254"/>
      <c r="G207" s="255"/>
      <c r="H207" s="254"/>
      <c r="I207" s="254"/>
      <c r="J207" s="254"/>
      <c r="K207" s="254"/>
      <c r="L207" s="255"/>
      <c r="M207" s="255"/>
      <c r="N207" s="255"/>
      <c r="O207" s="245"/>
      <c r="P207" s="257"/>
      <c r="Q207" s="254"/>
      <c r="R207" s="257"/>
      <c r="S207" s="254"/>
      <c r="T207" s="257"/>
      <c r="U207" s="254"/>
      <c r="V207" s="257"/>
      <c r="W207" s="254"/>
      <c r="X207" s="257"/>
      <c r="Y207" s="254"/>
      <c r="Z207" s="257"/>
      <c r="AA207" s="254"/>
      <c r="AB207" s="257"/>
      <c r="AC207" s="254"/>
      <c r="AD207" s="254"/>
      <c r="AE207" s="254"/>
    </row>
    <row r="208" spans="1:31">
      <c r="A208" s="254"/>
      <c r="B208" s="256"/>
      <c r="C208" s="254"/>
      <c r="D208" s="255"/>
      <c r="E208" s="254"/>
      <c r="F208" s="254"/>
      <c r="G208" s="255"/>
      <c r="H208" s="254"/>
      <c r="I208" s="254"/>
      <c r="J208" s="254"/>
      <c r="K208" s="254"/>
      <c r="L208" s="255"/>
      <c r="M208" s="255"/>
      <c r="N208" s="255"/>
      <c r="O208" s="245"/>
      <c r="P208" s="257"/>
      <c r="Q208" s="254"/>
      <c r="R208" s="257"/>
      <c r="S208" s="254"/>
      <c r="T208" s="257"/>
      <c r="U208" s="254"/>
      <c r="V208" s="257"/>
      <c r="W208" s="254"/>
      <c r="X208" s="257"/>
      <c r="Y208" s="254"/>
      <c r="Z208" s="257"/>
      <c r="AA208" s="254"/>
      <c r="AB208" s="257"/>
      <c r="AC208" s="254"/>
      <c r="AD208" s="254"/>
      <c r="AE208" s="254"/>
    </row>
    <row r="209" spans="1:31">
      <c r="A209" s="254"/>
      <c r="B209" s="256"/>
      <c r="C209" s="254"/>
      <c r="D209" s="255"/>
      <c r="E209" s="254"/>
      <c r="F209" s="254"/>
      <c r="G209" s="255"/>
      <c r="H209" s="254"/>
      <c r="I209" s="254"/>
      <c r="J209" s="254"/>
      <c r="K209" s="254"/>
      <c r="L209" s="255"/>
      <c r="M209" s="255"/>
      <c r="N209" s="255"/>
      <c r="O209" s="245"/>
      <c r="P209" s="257"/>
      <c r="Q209" s="254"/>
      <c r="R209" s="257"/>
      <c r="S209" s="254"/>
      <c r="T209" s="257"/>
      <c r="U209" s="254"/>
      <c r="V209" s="257"/>
      <c r="W209" s="254"/>
      <c r="X209" s="257"/>
      <c r="Y209" s="254"/>
      <c r="Z209" s="257"/>
      <c r="AA209" s="254"/>
      <c r="AB209" s="257"/>
      <c r="AC209" s="254"/>
      <c r="AD209" s="254"/>
      <c r="AE209" s="254"/>
    </row>
    <row r="210" spans="1:31">
      <c r="A210" s="254"/>
      <c r="B210" s="256"/>
      <c r="C210" s="254"/>
      <c r="D210" s="255"/>
      <c r="E210" s="254"/>
      <c r="F210" s="254"/>
      <c r="G210" s="255"/>
      <c r="H210" s="254"/>
      <c r="I210" s="254"/>
      <c r="J210" s="254"/>
      <c r="K210" s="254"/>
      <c r="L210" s="255"/>
      <c r="M210" s="255"/>
      <c r="N210" s="255"/>
      <c r="O210" s="245"/>
      <c r="P210" s="257"/>
      <c r="Q210" s="254"/>
      <c r="R210" s="257"/>
      <c r="S210" s="254"/>
      <c r="T210" s="257"/>
      <c r="U210" s="254"/>
      <c r="V210" s="257"/>
      <c r="W210" s="254"/>
      <c r="X210" s="257"/>
      <c r="Y210" s="254"/>
      <c r="Z210" s="257"/>
      <c r="AA210" s="254"/>
      <c r="AB210" s="257"/>
      <c r="AC210" s="254"/>
      <c r="AD210" s="254"/>
      <c r="AE210" s="254"/>
    </row>
    <row r="211" spans="1:31">
      <c r="A211" s="254"/>
      <c r="B211" s="256"/>
      <c r="C211" s="254"/>
      <c r="D211" s="255"/>
      <c r="E211" s="254"/>
      <c r="F211" s="254"/>
      <c r="G211" s="255"/>
      <c r="H211" s="254"/>
      <c r="I211" s="254"/>
      <c r="J211" s="254"/>
      <c r="K211" s="254"/>
      <c r="L211" s="255"/>
      <c r="M211" s="255"/>
      <c r="N211" s="255"/>
      <c r="O211" s="245"/>
      <c r="P211" s="257"/>
      <c r="Q211" s="254"/>
      <c r="R211" s="257"/>
      <c r="S211" s="254"/>
      <c r="T211" s="257"/>
      <c r="U211" s="254"/>
      <c r="V211" s="257"/>
      <c r="W211" s="254"/>
      <c r="X211" s="257"/>
      <c r="Y211" s="254"/>
      <c r="Z211" s="257"/>
      <c r="AA211" s="254"/>
      <c r="AB211" s="257"/>
      <c r="AC211" s="254"/>
      <c r="AD211" s="254"/>
      <c r="AE211" s="254"/>
    </row>
    <row r="212" spans="1:31">
      <c r="A212" s="254"/>
      <c r="B212" s="256"/>
      <c r="C212" s="254"/>
      <c r="D212" s="255"/>
      <c r="E212" s="254"/>
      <c r="F212" s="254"/>
      <c r="G212" s="255"/>
      <c r="H212" s="254"/>
      <c r="I212" s="254"/>
      <c r="J212" s="254"/>
      <c r="K212" s="254"/>
      <c r="L212" s="255"/>
      <c r="M212" s="255"/>
      <c r="N212" s="255"/>
      <c r="O212" s="245"/>
      <c r="P212" s="257"/>
      <c r="Q212" s="254"/>
      <c r="R212" s="257"/>
      <c r="S212" s="254"/>
      <c r="T212" s="257"/>
      <c r="U212" s="254"/>
      <c r="V212" s="257"/>
      <c r="W212" s="254"/>
      <c r="X212" s="257"/>
      <c r="Y212" s="254"/>
      <c r="Z212" s="257"/>
      <c r="AA212" s="254"/>
      <c r="AB212" s="257"/>
      <c r="AC212" s="254"/>
      <c r="AD212" s="254"/>
      <c r="AE212" s="254"/>
    </row>
    <row r="213" spans="1:31">
      <c r="A213" s="254"/>
      <c r="B213" s="256"/>
      <c r="C213" s="254"/>
      <c r="D213" s="255"/>
      <c r="E213" s="254"/>
      <c r="F213" s="254"/>
      <c r="G213" s="255"/>
      <c r="H213" s="254"/>
      <c r="I213" s="254"/>
      <c r="J213" s="254"/>
      <c r="K213" s="254"/>
      <c r="L213" s="255"/>
      <c r="M213" s="255"/>
      <c r="N213" s="255"/>
      <c r="O213" s="245"/>
      <c r="P213" s="257"/>
      <c r="Q213" s="254"/>
      <c r="R213" s="257"/>
      <c r="S213" s="254"/>
      <c r="T213" s="257"/>
      <c r="U213" s="254"/>
      <c r="V213" s="257"/>
      <c r="W213" s="254"/>
      <c r="X213" s="257"/>
      <c r="Y213" s="254"/>
      <c r="Z213" s="257"/>
      <c r="AA213" s="254"/>
      <c r="AB213" s="257"/>
      <c r="AC213" s="254"/>
      <c r="AD213" s="254"/>
      <c r="AE213" s="254"/>
    </row>
    <row r="214" spans="1:31">
      <c r="A214" s="254"/>
      <c r="B214" s="256"/>
      <c r="C214" s="254"/>
      <c r="D214" s="255"/>
      <c r="E214" s="254"/>
      <c r="F214" s="254"/>
      <c r="G214" s="255"/>
      <c r="H214" s="254"/>
      <c r="I214" s="254"/>
      <c r="J214" s="254"/>
      <c r="K214" s="254"/>
      <c r="L214" s="255"/>
      <c r="M214" s="255"/>
      <c r="N214" s="255"/>
      <c r="O214" s="245"/>
      <c r="P214" s="257"/>
      <c r="Q214" s="254"/>
      <c r="R214" s="257"/>
      <c r="S214" s="254"/>
      <c r="T214" s="257"/>
      <c r="U214" s="254"/>
      <c r="V214" s="257"/>
      <c r="W214" s="254"/>
      <c r="X214" s="257"/>
      <c r="Y214" s="254"/>
      <c r="Z214" s="257"/>
      <c r="AA214" s="254"/>
      <c r="AB214" s="257"/>
      <c r="AC214" s="254"/>
      <c r="AD214" s="254"/>
      <c r="AE214" s="254"/>
    </row>
    <row r="215" spans="1:31">
      <c r="A215" s="254"/>
      <c r="B215" s="256"/>
      <c r="C215" s="254"/>
      <c r="D215" s="255"/>
      <c r="E215" s="254"/>
      <c r="F215" s="254"/>
      <c r="G215" s="255"/>
      <c r="H215" s="254"/>
      <c r="I215" s="254"/>
      <c r="J215" s="254"/>
      <c r="K215" s="254"/>
      <c r="L215" s="255"/>
      <c r="M215" s="255"/>
      <c r="N215" s="255"/>
      <c r="O215" s="245"/>
      <c r="P215" s="257"/>
      <c r="Q215" s="254"/>
      <c r="R215" s="257"/>
      <c r="S215" s="254"/>
      <c r="T215" s="257"/>
      <c r="U215" s="254"/>
      <c r="V215" s="257"/>
      <c r="W215" s="254"/>
      <c r="X215" s="257"/>
      <c r="Y215" s="254"/>
      <c r="Z215" s="257"/>
      <c r="AA215" s="254"/>
      <c r="AB215" s="257"/>
      <c r="AC215" s="254"/>
      <c r="AD215" s="254"/>
      <c r="AE215" s="254"/>
    </row>
    <row r="216" spans="1:31">
      <c r="A216" s="254"/>
      <c r="B216" s="256"/>
      <c r="C216" s="254"/>
      <c r="D216" s="255"/>
      <c r="E216" s="254"/>
      <c r="F216" s="254"/>
      <c r="G216" s="255"/>
      <c r="H216" s="254"/>
      <c r="I216" s="254"/>
      <c r="J216" s="254"/>
      <c r="K216" s="254"/>
      <c r="L216" s="255"/>
      <c r="M216" s="255"/>
      <c r="N216" s="255"/>
      <c r="O216" s="245"/>
      <c r="P216" s="257"/>
      <c r="Q216" s="254"/>
      <c r="R216" s="257"/>
      <c r="S216" s="254"/>
      <c r="T216" s="257"/>
      <c r="U216" s="254"/>
      <c r="V216" s="257"/>
      <c r="W216" s="254"/>
      <c r="X216" s="257"/>
      <c r="Y216" s="254"/>
      <c r="Z216" s="257"/>
      <c r="AA216" s="254"/>
      <c r="AB216" s="257"/>
      <c r="AC216" s="254"/>
      <c r="AD216" s="254"/>
      <c r="AE216" s="254"/>
    </row>
    <row r="217" spans="1:31">
      <c r="A217" s="254"/>
      <c r="B217" s="256"/>
      <c r="C217" s="254"/>
      <c r="D217" s="255"/>
      <c r="E217" s="254"/>
      <c r="F217" s="254"/>
      <c r="G217" s="255"/>
      <c r="H217" s="254"/>
      <c r="I217" s="254"/>
      <c r="J217" s="254"/>
      <c r="K217" s="254"/>
      <c r="L217" s="255"/>
      <c r="M217" s="255"/>
      <c r="N217" s="255"/>
      <c r="O217" s="245"/>
      <c r="P217" s="257"/>
      <c r="Q217" s="254"/>
      <c r="R217" s="257"/>
      <c r="S217" s="254"/>
      <c r="T217" s="257"/>
      <c r="U217" s="254"/>
      <c r="V217" s="257"/>
      <c r="W217" s="254"/>
      <c r="X217" s="257"/>
      <c r="Y217" s="254"/>
      <c r="Z217" s="257"/>
      <c r="AA217" s="254"/>
      <c r="AB217" s="257"/>
      <c r="AC217" s="254"/>
      <c r="AD217" s="254"/>
      <c r="AE217" s="254"/>
    </row>
    <row r="218" spans="1:31">
      <c r="A218" s="254"/>
      <c r="B218" s="256"/>
      <c r="C218" s="254"/>
      <c r="D218" s="255"/>
      <c r="E218" s="254"/>
      <c r="F218" s="254"/>
      <c r="G218" s="255"/>
      <c r="H218" s="254"/>
      <c r="I218" s="254"/>
      <c r="J218" s="254"/>
      <c r="K218" s="254"/>
      <c r="L218" s="255"/>
      <c r="M218" s="255"/>
      <c r="N218" s="255"/>
      <c r="O218" s="245"/>
      <c r="P218" s="257"/>
      <c r="Q218" s="254"/>
      <c r="R218" s="257"/>
      <c r="S218" s="254"/>
      <c r="T218" s="257"/>
      <c r="U218" s="254"/>
      <c r="V218" s="257"/>
      <c r="W218" s="254"/>
      <c r="X218" s="257"/>
      <c r="Y218" s="254"/>
      <c r="Z218" s="257"/>
      <c r="AA218" s="254"/>
      <c r="AB218" s="257"/>
      <c r="AC218" s="254"/>
      <c r="AD218" s="254"/>
      <c r="AE218" s="254"/>
    </row>
    <row r="219" spans="1:31">
      <c r="A219" s="254"/>
      <c r="B219" s="256"/>
      <c r="C219" s="254"/>
      <c r="D219" s="255"/>
      <c r="E219" s="254"/>
      <c r="F219" s="254"/>
      <c r="G219" s="255"/>
      <c r="H219" s="254"/>
      <c r="I219" s="254"/>
      <c r="J219" s="254"/>
      <c r="K219" s="254"/>
      <c r="L219" s="255"/>
      <c r="M219" s="255"/>
      <c r="N219" s="255"/>
      <c r="O219" s="245"/>
      <c r="P219" s="257"/>
      <c r="Q219" s="254"/>
      <c r="R219" s="257"/>
      <c r="S219" s="254"/>
      <c r="T219" s="257"/>
      <c r="U219" s="254"/>
      <c r="V219" s="257"/>
      <c r="W219" s="254"/>
      <c r="X219" s="257"/>
      <c r="Y219" s="254"/>
      <c r="Z219" s="257"/>
      <c r="AA219" s="254"/>
      <c r="AB219" s="257"/>
      <c r="AC219" s="254"/>
      <c r="AD219" s="254"/>
      <c r="AE219" s="254"/>
    </row>
    <row r="220" spans="1:31">
      <c r="A220" s="254"/>
      <c r="B220" s="256"/>
      <c r="C220" s="254"/>
      <c r="D220" s="255"/>
      <c r="E220" s="254"/>
      <c r="F220" s="254"/>
      <c r="G220" s="255"/>
      <c r="H220" s="254"/>
      <c r="I220" s="254"/>
      <c r="J220" s="254"/>
      <c r="K220" s="254"/>
      <c r="L220" s="255"/>
      <c r="M220" s="255"/>
      <c r="N220" s="255"/>
      <c r="O220" s="245"/>
      <c r="P220" s="257"/>
      <c r="Q220" s="254"/>
      <c r="R220" s="257"/>
      <c r="S220" s="254"/>
      <c r="T220" s="257"/>
      <c r="U220" s="254"/>
      <c r="V220" s="257"/>
      <c r="W220" s="254"/>
      <c r="X220" s="257"/>
      <c r="Y220" s="254"/>
      <c r="Z220" s="257"/>
      <c r="AA220" s="254"/>
      <c r="AB220" s="257"/>
      <c r="AC220" s="254"/>
      <c r="AD220" s="254"/>
      <c r="AE220" s="254"/>
    </row>
    <row r="221" spans="1:31">
      <c r="A221" s="254"/>
      <c r="B221" s="256"/>
      <c r="C221" s="254"/>
      <c r="D221" s="255"/>
      <c r="E221" s="254"/>
      <c r="F221" s="254"/>
      <c r="G221" s="255"/>
      <c r="H221" s="254"/>
      <c r="K221" s="254"/>
      <c r="L221" s="255"/>
      <c r="O221" s="245"/>
      <c r="P221" s="257"/>
      <c r="Q221" s="254"/>
      <c r="R221" s="257"/>
      <c r="S221" s="254"/>
      <c r="T221" s="257"/>
      <c r="U221" s="254"/>
      <c r="V221" s="257"/>
      <c r="W221" s="254"/>
      <c r="X221" s="257"/>
      <c r="Y221" s="254"/>
      <c r="Z221" s="257"/>
      <c r="AA221" s="254"/>
      <c r="AB221" s="257"/>
      <c r="AC221" s="254"/>
      <c r="AD221" s="254"/>
      <c r="AE221" s="254"/>
    </row>
    <row r="222" spans="1:31">
      <c r="A222" s="254"/>
      <c r="B222" s="256"/>
      <c r="C222" s="254"/>
      <c r="D222" s="255"/>
      <c r="E222" s="254"/>
      <c r="F222" s="254"/>
      <c r="G222" s="255"/>
      <c r="H222" s="254"/>
      <c r="K222" s="254"/>
      <c r="L222" s="255"/>
      <c r="O222" s="245"/>
      <c r="P222" s="257"/>
      <c r="Q222" s="254"/>
      <c r="R222" s="257"/>
      <c r="S222" s="254"/>
      <c r="T222" s="257"/>
      <c r="U222" s="254"/>
      <c r="V222" s="257"/>
      <c r="W222" s="254"/>
      <c r="X222" s="257"/>
      <c r="Y222" s="254"/>
      <c r="Z222" s="257"/>
      <c r="AA222" s="254"/>
      <c r="AB222" s="257"/>
      <c r="AC222" s="254"/>
      <c r="AD222" s="254"/>
      <c r="AE222" s="254"/>
    </row>
    <row r="223" spans="1:31">
      <c r="A223" s="254"/>
      <c r="B223" s="256"/>
      <c r="C223" s="254"/>
      <c r="D223" s="255"/>
      <c r="E223" s="254"/>
      <c r="F223" s="254"/>
      <c r="G223" s="255"/>
      <c r="H223" s="254"/>
      <c r="K223" s="254"/>
      <c r="L223" s="255"/>
      <c r="O223" s="245"/>
      <c r="P223" s="257"/>
      <c r="Q223" s="254"/>
      <c r="R223" s="257"/>
      <c r="S223" s="254"/>
      <c r="T223" s="257"/>
      <c r="U223" s="254"/>
      <c r="V223" s="257"/>
      <c r="W223" s="254"/>
      <c r="X223" s="257"/>
      <c r="Y223" s="254"/>
      <c r="Z223" s="257"/>
      <c r="AA223" s="254"/>
      <c r="AB223" s="257"/>
      <c r="AC223" s="254"/>
      <c r="AD223" s="254"/>
      <c r="AE223" s="254"/>
    </row>
    <row r="224" spans="1:31">
      <c r="A224" s="254"/>
      <c r="B224" s="256"/>
      <c r="C224" s="254"/>
      <c r="D224" s="255"/>
      <c r="E224" s="254"/>
      <c r="F224" s="254"/>
      <c r="G224" s="255"/>
      <c r="H224" s="254"/>
      <c r="K224" s="254"/>
      <c r="L224" s="255"/>
      <c r="O224" s="245"/>
      <c r="P224" s="257"/>
      <c r="Q224" s="254"/>
      <c r="R224" s="257"/>
      <c r="S224" s="254"/>
      <c r="T224" s="257"/>
      <c r="U224" s="254"/>
      <c r="V224" s="257"/>
      <c r="W224" s="254"/>
      <c r="X224" s="257"/>
      <c r="Y224" s="254"/>
      <c r="Z224" s="257"/>
      <c r="AA224" s="254"/>
      <c r="AB224" s="257"/>
      <c r="AC224" s="254"/>
      <c r="AD224" s="254"/>
      <c r="AE224" s="254"/>
    </row>
  </sheetData>
  <autoFilter ref="A9:AE10" xr:uid="{00000000-0001-0000-0000-000000000000}">
    <filterColumn colId="2" showButton="0"/>
    <filterColumn colId="5" showButton="0"/>
    <filterColumn colId="8" showButton="0"/>
    <filterColumn colId="10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19">
    <mergeCell ref="F9:G9"/>
    <mergeCell ref="C9:D9"/>
    <mergeCell ref="A9:A10"/>
    <mergeCell ref="B9:B10"/>
    <mergeCell ref="P9:AC9"/>
    <mergeCell ref="C10:D10"/>
    <mergeCell ref="F10:G10"/>
    <mergeCell ref="I10:J10"/>
    <mergeCell ref="K10:L10"/>
    <mergeCell ref="M10:N10"/>
    <mergeCell ref="M9:N9"/>
    <mergeCell ref="K9:L9"/>
    <mergeCell ref="I9:J9"/>
    <mergeCell ref="A1:AE1"/>
    <mergeCell ref="A2:AE2"/>
    <mergeCell ref="A3:AE3"/>
    <mergeCell ref="A4:AE4"/>
    <mergeCell ref="A7:AE7"/>
    <mergeCell ref="B6:C6"/>
  </mergeCells>
  <phoneticPr fontId="47" type="noConversion"/>
  <pageMargins left="0" right="0" top="0" bottom="0" header="0" footer="0"/>
  <pageSetup paperSize="9" scale="59" fitToHeight="0" orientation="landscape" horizontalDpi="4294967293" r:id="rId1"/>
  <headerFooter alignWithMargins="0">
    <oddFooter>第 &amp;P 頁，共 &amp;N 頁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2"/>
  <sheetViews>
    <sheetView zoomScaleNormal="100" workbookViewId="0">
      <selection activeCell="B8" sqref="B8"/>
    </sheetView>
  </sheetViews>
  <sheetFormatPr defaultColWidth="9" defaultRowHeight="16.5"/>
  <cols>
    <col min="1" max="1" width="25.875" style="57" customWidth="1"/>
    <col min="2" max="2" width="13.5" style="57" customWidth="1"/>
    <col min="3" max="3" width="7.125" style="71" customWidth="1"/>
    <col min="4" max="4" width="12.125" style="72" customWidth="1"/>
    <col min="5" max="5" width="8.125" style="73" customWidth="1"/>
    <col min="6" max="6" width="5.625" style="74" customWidth="1"/>
    <col min="7" max="7" width="8.875" style="75" customWidth="1"/>
    <col min="8" max="8" width="5.625" style="74" customWidth="1"/>
    <col min="9" max="9" width="12.375" style="75" bestFit="1" customWidth="1"/>
    <col min="10" max="10" width="6.625" style="74" customWidth="1"/>
    <col min="11" max="11" width="9.125" style="75" customWidth="1"/>
    <col min="12" max="12" width="6.625" style="74" customWidth="1"/>
    <col min="13" max="13" width="9.125" style="75" customWidth="1"/>
    <col min="14" max="14" width="6.625" style="74" customWidth="1"/>
    <col min="15" max="15" width="8.625" style="73" customWidth="1"/>
    <col min="16" max="16" width="6.625" style="74" customWidth="1"/>
    <col min="17" max="17" width="8.375" style="73" customWidth="1"/>
    <col min="18" max="18" width="6.625" style="74" customWidth="1"/>
    <col min="19" max="19" width="8.5" style="73" customWidth="1"/>
    <col min="20" max="20" width="12.625" style="82" bestFit="1" customWidth="1"/>
    <col min="21" max="21" width="10.125" style="83" bestFit="1" customWidth="1"/>
  </cols>
  <sheetData>
    <row r="1" spans="1:22" ht="25.5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</row>
    <row r="2" spans="1:22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1:22">
      <c r="A3" s="330" t="s">
        <v>2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</row>
    <row r="4" spans="1:22">
      <c r="A4" s="330" t="s">
        <v>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</row>
    <row r="5" spans="1:22">
      <c r="A5" s="57" t="s">
        <v>52</v>
      </c>
    </row>
    <row r="6" spans="1:22" ht="17.25" thickBot="1">
      <c r="A6" s="58" t="s">
        <v>126</v>
      </c>
      <c r="B6" s="131">
        <v>45153</v>
      </c>
      <c r="C6" s="130"/>
      <c r="D6" s="93"/>
      <c r="E6" s="94"/>
      <c r="F6" s="95"/>
      <c r="G6" s="96"/>
      <c r="H6" s="95"/>
      <c r="I6" s="96"/>
      <c r="J6" s="95"/>
      <c r="K6" s="96"/>
      <c r="L6" s="95"/>
      <c r="M6" s="96"/>
      <c r="N6" s="95"/>
      <c r="O6" s="94"/>
      <c r="P6" s="95"/>
      <c r="Q6" s="94"/>
      <c r="R6" s="95"/>
      <c r="S6" s="94"/>
      <c r="T6" s="97"/>
      <c r="U6" s="98"/>
    </row>
    <row r="7" spans="1:22" ht="17.25" thickBot="1">
      <c r="A7" s="331" t="s">
        <v>306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3"/>
    </row>
    <row r="8" spans="1:22" ht="17.25" thickBot="1">
      <c r="A8" s="59"/>
      <c r="B8" s="99"/>
      <c r="C8" s="100"/>
      <c r="D8" s="59"/>
      <c r="E8" s="59"/>
      <c r="F8" s="59"/>
      <c r="G8" s="100"/>
      <c r="H8" s="59"/>
      <c r="I8" s="100"/>
      <c r="J8" s="59"/>
      <c r="K8" s="100"/>
      <c r="L8" s="59"/>
      <c r="M8" s="100"/>
      <c r="N8" s="59"/>
      <c r="O8" s="59"/>
      <c r="P8" s="59"/>
      <c r="Q8" s="59"/>
      <c r="R8" s="59"/>
      <c r="S8" s="59"/>
      <c r="T8" s="101"/>
      <c r="U8" s="101"/>
      <c r="V8" s="102"/>
    </row>
    <row r="9" spans="1:22" ht="17.25" thickBot="1">
      <c r="A9" s="326" t="s">
        <v>4</v>
      </c>
      <c r="B9" s="327" t="s">
        <v>5</v>
      </c>
      <c r="C9" s="334" t="s">
        <v>9</v>
      </c>
      <c r="D9" s="334"/>
      <c r="E9" s="143" t="s">
        <v>10</v>
      </c>
      <c r="F9" s="335" t="s">
        <v>53</v>
      </c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7"/>
      <c r="T9" s="107" t="s">
        <v>12</v>
      </c>
      <c r="U9" s="108" t="s">
        <v>13</v>
      </c>
      <c r="V9" s="102"/>
    </row>
    <row r="10" spans="1:22" ht="17.25" thickBot="1">
      <c r="A10" s="326"/>
      <c r="B10" s="327"/>
      <c r="C10" s="325" t="s">
        <v>114</v>
      </c>
      <c r="D10" s="325"/>
      <c r="E10" s="143" t="s">
        <v>17</v>
      </c>
      <c r="F10" s="109" t="s">
        <v>18</v>
      </c>
      <c r="G10" s="144" t="s">
        <v>54</v>
      </c>
      <c r="H10" s="109" t="s">
        <v>18</v>
      </c>
      <c r="I10" s="144" t="s">
        <v>55</v>
      </c>
      <c r="J10" s="109" t="s">
        <v>18</v>
      </c>
      <c r="K10" s="144" t="s">
        <v>56</v>
      </c>
      <c r="L10" s="109" t="s">
        <v>18</v>
      </c>
      <c r="M10" s="144" t="s">
        <v>57</v>
      </c>
      <c r="N10" s="109" t="s">
        <v>18</v>
      </c>
      <c r="O10" s="144" t="s">
        <v>58</v>
      </c>
      <c r="P10" s="109" t="s">
        <v>18</v>
      </c>
      <c r="Q10" s="144" t="s">
        <v>59</v>
      </c>
      <c r="R10" s="109" t="s">
        <v>18</v>
      </c>
      <c r="S10" s="144" t="s">
        <v>60</v>
      </c>
      <c r="T10" s="107" t="s">
        <v>26</v>
      </c>
      <c r="U10" s="108" t="s">
        <v>26</v>
      </c>
      <c r="V10" s="102"/>
    </row>
    <row r="11" spans="1:22">
      <c r="A11" s="132" t="s">
        <v>127</v>
      </c>
      <c r="B11" s="133" t="s">
        <v>128</v>
      </c>
      <c r="C11" s="134" t="s">
        <v>129</v>
      </c>
      <c r="D11" s="135" t="s">
        <v>130</v>
      </c>
      <c r="E11" s="136" t="s">
        <v>131</v>
      </c>
      <c r="F11" s="137" t="s">
        <v>132</v>
      </c>
      <c r="G11" s="138" t="s">
        <v>133</v>
      </c>
      <c r="H11" s="137" t="s">
        <v>134</v>
      </c>
      <c r="I11" s="138" t="s">
        <v>135</v>
      </c>
      <c r="J11" s="137" t="s">
        <v>136</v>
      </c>
      <c r="K11" s="138" t="s">
        <v>137</v>
      </c>
      <c r="L11" s="137" t="s">
        <v>138</v>
      </c>
      <c r="M11" s="139" t="s">
        <v>139</v>
      </c>
      <c r="N11" s="140" t="s">
        <v>140</v>
      </c>
      <c r="O11" s="138" t="s">
        <v>141</v>
      </c>
      <c r="P11" s="137" t="s">
        <v>142</v>
      </c>
      <c r="Q11" s="138" t="s">
        <v>143</v>
      </c>
      <c r="R11" s="140" t="s">
        <v>144</v>
      </c>
      <c r="S11" s="138" t="s">
        <v>145</v>
      </c>
      <c r="T11" s="141" t="s">
        <v>146</v>
      </c>
      <c r="U11" s="142" t="s">
        <v>147</v>
      </c>
    </row>
    <row r="12" spans="1:22" s="145" customFormat="1" ht="14.25">
      <c r="A12" s="162" t="s">
        <v>283</v>
      </c>
      <c r="B12" s="163" t="s">
        <v>238</v>
      </c>
      <c r="C12" s="155">
        <v>45159</v>
      </c>
      <c r="D12" s="148">
        <v>0.70833333333333337</v>
      </c>
      <c r="E12" s="149">
        <v>45162</v>
      </c>
      <c r="F12" s="150" t="s">
        <v>28</v>
      </c>
      <c r="G12" s="151" t="s">
        <v>28</v>
      </c>
      <c r="H12" s="150" t="s">
        <v>28</v>
      </c>
      <c r="I12" s="151" t="s">
        <v>28</v>
      </c>
      <c r="J12" s="150">
        <v>3</v>
      </c>
      <c r="K12" s="151">
        <v>45166</v>
      </c>
      <c r="L12" s="150">
        <v>4</v>
      </c>
      <c r="M12" s="152">
        <v>45166</v>
      </c>
      <c r="N12" s="150">
        <v>6</v>
      </c>
      <c r="O12" s="151">
        <v>45168</v>
      </c>
      <c r="P12" s="150" t="s">
        <v>28</v>
      </c>
      <c r="Q12" s="151" t="s">
        <v>28</v>
      </c>
      <c r="R12" s="150" t="s">
        <v>28</v>
      </c>
      <c r="S12" s="151" t="s">
        <v>28</v>
      </c>
      <c r="T12" s="164" t="s">
        <v>160</v>
      </c>
      <c r="U12" s="156" t="s">
        <v>40</v>
      </c>
    </row>
    <row r="13" spans="1:22" s="145" customFormat="1" ht="14.25">
      <c r="A13" s="146" t="s">
        <v>287</v>
      </c>
      <c r="B13" s="161" t="s">
        <v>304</v>
      </c>
      <c r="C13" s="155">
        <v>45166</v>
      </c>
      <c r="D13" s="148">
        <v>0.70833333333333337</v>
      </c>
      <c r="E13" s="149">
        <v>45169</v>
      </c>
      <c r="F13" s="293" t="s">
        <v>28</v>
      </c>
      <c r="G13" s="294" t="s">
        <v>28</v>
      </c>
      <c r="H13" s="293" t="s">
        <v>28</v>
      </c>
      <c r="I13" s="294" t="s">
        <v>28</v>
      </c>
      <c r="J13" s="293">
        <v>3</v>
      </c>
      <c r="K13" s="294">
        <v>45173</v>
      </c>
      <c r="L13" s="293">
        <v>4</v>
      </c>
      <c r="M13" s="295">
        <v>45173</v>
      </c>
      <c r="N13" s="293">
        <v>6</v>
      </c>
      <c r="O13" s="294">
        <v>45175</v>
      </c>
      <c r="P13" s="293" t="s">
        <v>28</v>
      </c>
      <c r="Q13" s="294" t="s">
        <v>28</v>
      </c>
      <c r="R13" s="293" t="s">
        <v>28</v>
      </c>
      <c r="S13" s="151" t="s">
        <v>28</v>
      </c>
      <c r="T13" s="153" t="s">
        <v>160</v>
      </c>
      <c r="U13" s="156" t="s">
        <v>40</v>
      </c>
    </row>
    <row r="14" spans="1:22" s="145" customFormat="1" ht="14.25">
      <c r="A14" s="162" t="s">
        <v>283</v>
      </c>
      <c r="B14" s="161" t="s">
        <v>168</v>
      </c>
      <c r="C14" s="155">
        <v>45173</v>
      </c>
      <c r="D14" s="148">
        <v>0.75</v>
      </c>
      <c r="E14" s="149">
        <v>45176</v>
      </c>
      <c r="F14" s="150" t="s">
        <v>28</v>
      </c>
      <c r="G14" s="291" t="s">
        <v>28</v>
      </c>
      <c r="H14" s="150" t="s">
        <v>28</v>
      </c>
      <c r="I14" s="291" t="s">
        <v>28</v>
      </c>
      <c r="J14" s="150">
        <v>4</v>
      </c>
      <c r="K14" s="291">
        <v>45180</v>
      </c>
      <c r="L14" s="150">
        <v>5</v>
      </c>
      <c r="M14" s="291">
        <v>45180</v>
      </c>
      <c r="N14" s="150">
        <v>7</v>
      </c>
      <c r="O14" s="291">
        <v>45183</v>
      </c>
      <c r="P14" s="150" t="s">
        <v>28</v>
      </c>
      <c r="Q14" s="291" t="s">
        <v>28</v>
      </c>
      <c r="R14" s="150" t="s">
        <v>28</v>
      </c>
      <c r="S14" s="291" t="s">
        <v>28</v>
      </c>
      <c r="T14" s="164" t="s">
        <v>160</v>
      </c>
      <c r="U14" s="156" t="s">
        <v>40</v>
      </c>
    </row>
    <row r="15" spans="1:22" s="145" customFormat="1" ht="14.25">
      <c r="A15" s="146" t="s">
        <v>287</v>
      </c>
      <c r="B15" s="161" t="s">
        <v>288</v>
      </c>
      <c r="C15" s="147">
        <v>45180</v>
      </c>
      <c r="D15" s="148">
        <v>0.70833333333333337</v>
      </c>
      <c r="E15" s="149">
        <v>45183</v>
      </c>
      <c r="F15" s="296" t="s">
        <v>28</v>
      </c>
      <c r="G15" s="152" t="s">
        <v>28</v>
      </c>
      <c r="H15" s="296" t="s">
        <v>28</v>
      </c>
      <c r="I15" s="152" t="s">
        <v>28</v>
      </c>
      <c r="J15" s="296">
        <v>3</v>
      </c>
      <c r="K15" s="152">
        <v>45187</v>
      </c>
      <c r="L15" s="296">
        <v>4</v>
      </c>
      <c r="M15" s="152">
        <v>45187</v>
      </c>
      <c r="N15" s="296">
        <v>6</v>
      </c>
      <c r="O15" s="152">
        <v>45189</v>
      </c>
      <c r="P15" s="296" t="s">
        <v>28</v>
      </c>
      <c r="Q15" s="152" t="s">
        <v>28</v>
      </c>
      <c r="R15" s="296" t="s">
        <v>28</v>
      </c>
      <c r="S15" s="151" t="s">
        <v>28</v>
      </c>
      <c r="T15" s="153" t="s">
        <v>160</v>
      </c>
      <c r="U15" s="154" t="s">
        <v>40</v>
      </c>
    </row>
    <row r="16" spans="1:22" s="145" customFormat="1" ht="14.25">
      <c r="A16" s="146" t="s">
        <v>283</v>
      </c>
      <c r="B16" s="161" t="s">
        <v>289</v>
      </c>
      <c r="C16" s="147">
        <v>45187</v>
      </c>
      <c r="D16" s="148">
        <v>0.70833333333333337</v>
      </c>
      <c r="E16" s="149">
        <v>45190</v>
      </c>
      <c r="F16" s="150" t="s">
        <v>28</v>
      </c>
      <c r="G16" s="151" t="s">
        <v>28</v>
      </c>
      <c r="H16" s="150" t="s">
        <v>28</v>
      </c>
      <c r="I16" s="151" t="s">
        <v>28</v>
      </c>
      <c r="J16" s="150">
        <v>3</v>
      </c>
      <c r="K16" s="151">
        <v>45194</v>
      </c>
      <c r="L16" s="150">
        <v>4</v>
      </c>
      <c r="M16" s="152">
        <v>45194</v>
      </c>
      <c r="N16" s="150">
        <v>6</v>
      </c>
      <c r="O16" s="151">
        <v>45196</v>
      </c>
      <c r="P16" s="150" t="s">
        <v>28</v>
      </c>
      <c r="Q16" s="151" t="s">
        <v>28</v>
      </c>
      <c r="R16" s="150" t="s">
        <v>28</v>
      </c>
      <c r="S16" s="151" t="s">
        <v>28</v>
      </c>
      <c r="T16" s="153" t="s">
        <v>160</v>
      </c>
      <c r="U16" s="154" t="s">
        <v>40</v>
      </c>
    </row>
    <row r="17" spans="1:21" s="145" customFormat="1" ht="14.25">
      <c r="A17" s="162" t="s">
        <v>120</v>
      </c>
      <c r="B17" s="163" t="s">
        <v>188</v>
      </c>
      <c r="C17" s="155">
        <v>45175</v>
      </c>
      <c r="D17" s="148">
        <v>0.70833333333333337</v>
      </c>
      <c r="E17" s="149">
        <v>45179</v>
      </c>
      <c r="F17" s="150" t="s">
        <v>28</v>
      </c>
      <c r="G17" s="151" t="s">
        <v>28</v>
      </c>
      <c r="H17" s="150" t="s">
        <v>28</v>
      </c>
      <c r="I17" s="151" t="s">
        <v>28</v>
      </c>
      <c r="J17" s="150">
        <v>4</v>
      </c>
      <c r="K17" s="151">
        <v>45201</v>
      </c>
      <c r="L17" s="150">
        <v>5</v>
      </c>
      <c r="M17" s="152">
        <v>45202</v>
      </c>
      <c r="N17" s="150" t="s">
        <v>28</v>
      </c>
      <c r="O17" s="151" t="s">
        <v>28</v>
      </c>
      <c r="P17" s="150" t="s">
        <v>28</v>
      </c>
      <c r="Q17" s="151" t="s">
        <v>28</v>
      </c>
      <c r="R17" s="150" t="s">
        <v>28</v>
      </c>
      <c r="S17" s="151" t="s">
        <v>28</v>
      </c>
      <c r="T17" s="164" t="s">
        <v>34</v>
      </c>
      <c r="U17" s="156" t="s">
        <v>119</v>
      </c>
    </row>
    <row r="18" spans="1:21" s="145" customFormat="1" ht="14.25">
      <c r="A18" s="146" t="s">
        <v>164</v>
      </c>
      <c r="B18" s="161" t="s">
        <v>204</v>
      </c>
      <c r="C18" s="155">
        <v>45182</v>
      </c>
      <c r="D18" s="148">
        <v>0.70833333333333337</v>
      </c>
      <c r="E18" s="149">
        <v>45186</v>
      </c>
      <c r="F18" s="293" t="s">
        <v>28</v>
      </c>
      <c r="G18" s="294" t="s">
        <v>28</v>
      </c>
      <c r="H18" s="293" t="s">
        <v>28</v>
      </c>
      <c r="I18" s="294" t="s">
        <v>28</v>
      </c>
      <c r="J18" s="293">
        <v>4</v>
      </c>
      <c r="K18" s="294">
        <v>45208</v>
      </c>
      <c r="L18" s="293">
        <v>5</v>
      </c>
      <c r="M18" s="295">
        <v>45209</v>
      </c>
      <c r="N18" s="293" t="s">
        <v>28</v>
      </c>
      <c r="O18" s="294" t="s">
        <v>28</v>
      </c>
      <c r="P18" s="293" t="s">
        <v>28</v>
      </c>
      <c r="Q18" s="294" t="s">
        <v>28</v>
      </c>
      <c r="R18" s="293" t="s">
        <v>28</v>
      </c>
      <c r="S18" s="151" t="s">
        <v>28</v>
      </c>
      <c r="T18" s="153" t="s">
        <v>34</v>
      </c>
      <c r="U18" s="156" t="s">
        <v>119</v>
      </c>
    </row>
    <row r="19" spans="1:21" s="145" customFormat="1" ht="14.25">
      <c r="A19" s="162" t="s">
        <v>120</v>
      </c>
      <c r="B19" s="161" t="s">
        <v>205</v>
      </c>
      <c r="C19" s="155">
        <v>45189</v>
      </c>
      <c r="D19" s="148">
        <v>0.70833333333333337</v>
      </c>
      <c r="E19" s="149">
        <v>45193</v>
      </c>
      <c r="F19" s="150" t="s">
        <v>28</v>
      </c>
      <c r="G19" s="291" t="s">
        <v>28</v>
      </c>
      <c r="H19" s="150" t="s">
        <v>28</v>
      </c>
      <c r="I19" s="291" t="s">
        <v>28</v>
      </c>
      <c r="J19" s="150">
        <v>5</v>
      </c>
      <c r="K19" s="291">
        <v>45215</v>
      </c>
      <c r="L19" s="150">
        <v>6</v>
      </c>
      <c r="M19" s="291">
        <v>45216</v>
      </c>
      <c r="N19" s="150" t="s">
        <v>28</v>
      </c>
      <c r="O19" s="291" t="s">
        <v>28</v>
      </c>
      <c r="P19" s="150" t="s">
        <v>28</v>
      </c>
      <c r="Q19" s="291" t="s">
        <v>28</v>
      </c>
      <c r="R19" s="150" t="s">
        <v>28</v>
      </c>
      <c r="S19" s="291" t="s">
        <v>28</v>
      </c>
      <c r="T19" s="164" t="s">
        <v>34</v>
      </c>
      <c r="U19" s="156" t="s">
        <v>119</v>
      </c>
    </row>
    <row r="20" spans="1:21" s="145" customFormat="1" ht="14.25">
      <c r="A20" s="146" t="s">
        <v>164</v>
      </c>
      <c r="B20" s="161" t="s">
        <v>206</v>
      </c>
      <c r="C20" s="147">
        <v>45196</v>
      </c>
      <c r="D20" s="148">
        <v>0.70833333333333337</v>
      </c>
      <c r="E20" s="149">
        <v>45200</v>
      </c>
      <c r="F20" s="296" t="s">
        <v>28</v>
      </c>
      <c r="G20" s="152" t="s">
        <v>28</v>
      </c>
      <c r="H20" s="296" t="s">
        <v>28</v>
      </c>
      <c r="I20" s="152" t="s">
        <v>28</v>
      </c>
      <c r="J20" s="296">
        <v>4</v>
      </c>
      <c r="K20" s="152">
        <v>45222</v>
      </c>
      <c r="L20" s="296">
        <v>5</v>
      </c>
      <c r="M20" s="152">
        <v>45223</v>
      </c>
      <c r="N20" s="296" t="s">
        <v>28</v>
      </c>
      <c r="O20" s="152" t="s">
        <v>28</v>
      </c>
      <c r="P20" s="296" t="s">
        <v>28</v>
      </c>
      <c r="Q20" s="152" t="s">
        <v>28</v>
      </c>
      <c r="R20" s="296" t="s">
        <v>28</v>
      </c>
      <c r="S20" s="151" t="s">
        <v>28</v>
      </c>
      <c r="T20" s="153" t="s">
        <v>34</v>
      </c>
      <c r="U20" s="154" t="s">
        <v>119</v>
      </c>
    </row>
    <row r="21" spans="1:21" s="145" customFormat="1" ht="14.25">
      <c r="A21" s="146" t="s">
        <v>120</v>
      </c>
      <c r="B21" s="161" t="s">
        <v>207</v>
      </c>
      <c r="C21" s="155">
        <v>45203</v>
      </c>
      <c r="D21" s="148">
        <v>0.70833333333333337</v>
      </c>
      <c r="E21" s="149">
        <v>45207</v>
      </c>
      <c r="F21" s="150" t="s">
        <v>28</v>
      </c>
      <c r="G21" s="151" t="s">
        <v>28</v>
      </c>
      <c r="H21" s="150" t="s">
        <v>28</v>
      </c>
      <c r="I21" s="151" t="s">
        <v>28</v>
      </c>
      <c r="J21" s="150">
        <v>4</v>
      </c>
      <c r="K21" s="151">
        <v>45229</v>
      </c>
      <c r="L21" s="150">
        <v>5</v>
      </c>
      <c r="M21" s="152">
        <v>45230</v>
      </c>
      <c r="N21" s="150" t="s">
        <v>28</v>
      </c>
      <c r="O21" s="151" t="s">
        <v>28</v>
      </c>
      <c r="P21" s="150" t="s">
        <v>28</v>
      </c>
      <c r="Q21" s="157" t="s">
        <v>28</v>
      </c>
      <c r="R21" s="158" t="s">
        <v>28</v>
      </c>
      <c r="S21" s="157" t="s">
        <v>28</v>
      </c>
      <c r="T21" s="153" t="s">
        <v>34</v>
      </c>
      <c r="U21" s="156" t="s">
        <v>119</v>
      </c>
    </row>
    <row r="22" spans="1:21" s="145" customFormat="1" ht="14.25">
      <c r="A22" s="162" t="s">
        <v>225</v>
      </c>
      <c r="B22" s="165" t="s">
        <v>226</v>
      </c>
      <c r="C22" s="155">
        <v>45161</v>
      </c>
      <c r="D22" s="148">
        <v>0.70833333333333337</v>
      </c>
      <c r="E22" s="149">
        <v>45164</v>
      </c>
      <c r="F22" s="293">
        <v>4</v>
      </c>
      <c r="G22" s="294">
        <v>45168</v>
      </c>
      <c r="H22" s="293">
        <v>5</v>
      </c>
      <c r="I22" s="294">
        <v>45169</v>
      </c>
      <c r="J22" s="293" t="s">
        <v>28</v>
      </c>
      <c r="K22" s="294" t="s">
        <v>28</v>
      </c>
      <c r="L22" s="293" t="s">
        <v>28</v>
      </c>
      <c r="M22" s="294" t="s">
        <v>28</v>
      </c>
      <c r="N22" s="293" t="s">
        <v>28</v>
      </c>
      <c r="O22" s="294" t="s">
        <v>28</v>
      </c>
      <c r="P22" s="293" t="s">
        <v>28</v>
      </c>
      <c r="Q22" s="297" t="s">
        <v>28</v>
      </c>
      <c r="R22" s="298" t="s">
        <v>28</v>
      </c>
      <c r="S22" s="157" t="s">
        <v>28</v>
      </c>
      <c r="T22" s="164" t="s">
        <v>41</v>
      </c>
      <c r="U22" s="156" t="s">
        <v>40</v>
      </c>
    </row>
    <row r="23" spans="1:21" s="145" customFormat="1" ht="14.25">
      <c r="A23" s="162" t="s">
        <v>169</v>
      </c>
      <c r="B23" s="165" t="s">
        <v>193</v>
      </c>
      <c r="C23" s="155">
        <v>45168</v>
      </c>
      <c r="D23" s="148">
        <v>0.70833333333333337</v>
      </c>
      <c r="E23" s="149">
        <v>45171</v>
      </c>
      <c r="F23" s="150">
        <v>4</v>
      </c>
      <c r="G23" s="291">
        <v>45175</v>
      </c>
      <c r="H23" s="150">
        <v>5</v>
      </c>
      <c r="I23" s="291">
        <v>45176</v>
      </c>
      <c r="J23" s="150" t="s">
        <v>28</v>
      </c>
      <c r="K23" s="291" t="s">
        <v>28</v>
      </c>
      <c r="L23" s="150" t="s">
        <v>28</v>
      </c>
      <c r="M23" s="291" t="s">
        <v>28</v>
      </c>
      <c r="N23" s="150" t="s">
        <v>28</v>
      </c>
      <c r="O23" s="291" t="s">
        <v>28</v>
      </c>
      <c r="P23" s="150" t="s">
        <v>28</v>
      </c>
      <c r="Q23" s="292" t="s">
        <v>28</v>
      </c>
      <c r="R23" s="158" t="s">
        <v>28</v>
      </c>
      <c r="S23" s="292" t="s">
        <v>28</v>
      </c>
      <c r="T23" s="164" t="s">
        <v>41</v>
      </c>
      <c r="U23" s="156" t="s">
        <v>40</v>
      </c>
    </row>
    <row r="24" spans="1:21" s="145" customFormat="1" ht="14.25">
      <c r="A24" s="162" t="s">
        <v>194</v>
      </c>
      <c r="B24" s="166" t="s">
        <v>184</v>
      </c>
      <c r="C24" s="155">
        <v>45175</v>
      </c>
      <c r="D24" s="148">
        <v>0.75</v>
      </c>
      <c r="E24" s="149">
        <v>45178</v>
      </c>
      <c r="F24" s="296">
        <v>5</v>
      </c>
      <c r="G24" s="152">
        <v>45182</v>
      </c>
      <c r="H24" s="296">
        <v>6</v>
      </c>
      <c r="I24" s="152">
        <v>45183</v>
      </c>
      <c r="J24" s="296" t="s">
        <v>28</v>
      </c>
      <c r="K24" s="152" t="s">
        <v>28</v>
      </c>
      <c r="L24" s="296" t="s">
        <v>28</v>
      </c>
      <c r="M24" s="152" t="s">
        <v>28</v>
      </c>
      <c r="N24" s="296" t="s">
        <v>28</v>
      </c>
      <c r="O24" s="152" t="s">
        <v>28</v>
      </c>
      <c r="P24" s="296" t="s">
        <v>28</v>
      </c>
      <c r="Q24" s="152" t="s">
        <v>28</v>
      </c>
      <c r="R24" s="296" t="s">
        <v>28</v>
      </c>
      <c r="S24" s="151" t="s">
        <v>28</v>
      </c>
      <c r="T24" s="164" t="s">
        <v>41</v>
      </c>
      <c r="U24" s="156" t="s">
        <v>40</v>
      </c>
    </row>
    <row r="25" spans="1:21" s="145" customFormat="1" ht="14.25">
      <c r="A25" s="146" t="s">
        <v>169</v>
      </c>
      <c r="B25" s="161" t="s">
        <v>192</v>
      </c>
      <c r="C25" s="147">
        <v>45182</v>
      </c>
      <c r="D25" s="148">
        <v>0.70833333333333337</v>
      </c>
      <c r="E25" s="149">
        <v>45185</v>
      </c>
      <c r="F25" s="150">
        <v>4</v>
      </c>
      <c r="G25" s="151">
        <v>45189</v>
      </c>
      <c r="H25" s="150">
        <v>5</v>
      </c>
      <c r="I25" s="151">
        <v>45190</v>
      </c>
      <c r="J25" s="150" t="s">
        <v>28</v>
      </c>
      <c r="K25" s="151" t="s">
        <v>28</v>
      </c>
      <c r="L25" s="150" t="s">
        <v>28</v>
      </c>
      <c r="M25" s="151" t="s">
        <v>28</v>
      </c>
      <c r="N25" s="150" t="s">
        <v>28</v>
      </c>
      <c r="O25" s="151" t="s">
        <v>28</v>
      </c>
      <c r="P25" s="150" t="s">
        <v>28</v>
      </c>
      <c r="Q25" s="151" t="s">
        <v>28</v>
      </c>
      <c r="R25" s="150" t="s">
        <v>28</v>
      </c>
      <c r="S25" s="151" t="s">
        <v>28</v>
      </c>
      <c r="T25" s="153" t="s">
        <v>41</v>
      </c>
      <c r="U25" s="156" t="s">
        <v>40</v>
      </c>
    </row>
    <row r="26" spans="1:21" s="145" customFormat="1" ht="14.25">
      <c r="A26" s="146" t="s">
        <v>194</v>
      </c>
      <c r="B26" s="167" t="s">
        <v>193</v>
      </c>
      <c r="C26" s="155">
        <v>45189</v>
      </c>
      <c r="D26" s="148">
        <v>0.70833333333333337</v>
      </c>
      <c r="E26" s="149">
        <v>45192</v>
      </c>
      <c r="F26" s="150">
        <v>4</v>
      </c>
      <c r="G26" s="151">
        <v>45196</v>
      </c>
      <c r="H26" s="150">
        <v>5</v>
      </c>
      <c r="I26" s="151">
        <v>45197</v>
      </c>
      <c r="J26" s="150" t="s">
        <v>28</v>
      </c>
      <c r="K26" s="151" t="s">
        <v>28</v>
      </c>
      <c r="L26" s="150" t="s">
        <v>28</v>
      </c>
      <c r="M26" s="151" t="s">
        <v>28</v>
      </c>
      <c r="N26" s="150" t="s">
        <v>28</v>
      </c>
      <c r="O26" s="151" t="s">
        <v>28</v>
      </c>
      <c r="P26" s="150" t="s">
        <v>28</v>
      </c>
      <c r="Q26" s="151" t="s">
        <v>28</v>
      </c>
      <c r="R26" s="150" t="s">
        <v>28</v>
      </c>
      <c r="S26" s="151" t="s">
        <v>28</v>
      </c>
      <c r="T26" s="153" t="s">
        <v>41</v>
      </c>
      <c r="U26" s="154" t="s">
        <v>40</v>
      </c>
    </row>
    <row r="27" spans="1:21" s="145" customFormat="1" ht="14.25">
      <c r="A27" s="146" t="s">
        <v>185</v>
      </c>
      <c r="B27" s="161" t="s">
        <v>216</v>
      </c>
      <c r="C27" s="155">
        <v>45159</v>
      </c>
      <c r="D27" s="148">
        <v>0.70833333333333337</v>
      </c>
      <c r="E27" s="149">
        <v>45162</v>
      </c>
      <c r="F27" s="150">
        <v>4</v>
      </c>
      <c r="G27" s="151">
        <v>45166</v>
      </c>
      <c r="H27" s="150">
        <v>5</v>
      </c>
      <c r="I27" s="151">
        <v>45167</v>
      </c>
      <c r="J27" s="150" t="s">
        <v>28</v>
      </c>
      <c r="K27" s="151" t="s">
        <v>28</v>
      </c>
      <c r="L27" s="150" t="s">
        <v>28</v>
      </c>
      <c r="M27" s="151" t="s">
        <v>28</v>
      </c>
      <c r="N27" s="150">
        <v>6</v>
      </c>
      <c r="O27" s="151">
        <v>45168</v>
      </c>
      <c r="P27" s="150" t="s">
        <v>28</v>
      </c>
      <c r="Q27" s="157" t="s">
        <v>28</v>
      </c>
      <c r="R27" s="158" t="s">
        <v>28</v>
      </c>
      <c r="S27" s="157" t="s">
        <v>28</v>
      </c>
      <c r="T27" s="159" t="s">
        <v>39</v>
      </c>
      <c r="U27" s="160" t="s">
        <v>40</v>
      </c>
    </row>
    <row r="28" spans="1:21">
      <c r="A28" s="162" t="s">
        <v>217</v>
      </c>
      <c r="B28" s="166" t="s">
        <v>218</v>
      </c>
      <c r="C28" s="147">
        <v>45166</v>
      </c>
      <c r="D28" s="148">
        <v>0.70833333333333337</v>
      </c>
      <c r="E28" s="149">
        <v>45169</v>
      </c>
      <c r="F28" s="293">
        <v>4</v>
      </c>
      <c r="G28" s="294">
        <v>45173</v>
      </c>
      <c r="H28" s="293">
        <v>5</v>
      </c>
      <c r="I28" s="294">
        <v>45174</v>
      </c>
      <c r="J28" s="293" t="s">
        <v>28</v>
      </c>
      <c r="K28" s="294" t="s">
        <v>28</v>
      </c>
      <c r="L28" s="293" t="s">
        <v>28</v>
      </c>
      <c r="M28" s="294" t="s">
        <v>28</v>
      </c>
      <c r="N28" s="293">
        <v>6</v>
      </c>
      <c r="O28" s="294">
        <v>45175</v>
      </c>
      <c r="P28" s="293" t="s">
        <v>28</v>
      </c>
      <c r="Q28" s="294" t="s">
        <v>28</v>
      </c>
      <c r="R28" s="293" t="s">
        <v>28</v>
      </c>
      <c r="S28" s="151" t="s">
        <v>28</v>
      </c>
      <c r="T28" s="164" t="s">
        <v>39</v>
      </c>
      <c r="U28" s="156" t="s">
        <v>40</v>
      </c>
    </row>
    <row r="29" spans="1:21">
      <c r="A29" s="162" t="s">
        <v>191</v>
      </c>
      <c r="B29" s="166" t="s">
        <v>219</v>
      </c>
      <c r="C29" s="155">
        <v>45173</v>
      </c>
      <c r="D29" s="148">
        <v>0.75</v>
      </c>
      <c r="E29" s="149">
        <v>45176</v>
      </c>
      <c r="F29" s="150">
        <v>5</v>
      </c>
      <c r="G29" s="291">
        <v>45180</v>
      </c>
      <c r="H29" s="150">
        <v>6</v>
      </c>
      <c r="I29" s="291">
        <v>45181</v>
      </c>
      <c r="J29" s="150" t="s">
        <v>28</v>
      </c>
      <c r="K29" s="291" t="s">
        <v>28</v>
      </c>
      <c r="L29" s="150" t="s">
        <v>28</v>
      </c>
      <c r="M29" s="291" t="s">
        <v>28</v>
      </c>
      <c r="N29" s="150">
        <v>6</v>
      </c>
      <c r="O29" s="291">
        <v>45182</v>
      </c>
      <c r="P29" s="150" t="s">
        <v>28</v>
      </c>
      <c r="Q29" s="291" t="s">
        <v>28</v>
      </c>
      <c r="R29" s="150" t="s">
        <v>28</v>
      </c>
      <c r="S29" s="291" t="s">
        <v>28</v>
      </c>
      <c r="T29" s="164" t="s">
        <v>39</v>
      </c>
      <c r="U29" s="156" t="s">
        <v>40</v>
      </c>
    </row>
    <row r="30" spans="1:21">
      <c r="A30" s="146" t="s">
        <v>185</v>
      </c>
      <c r="B30" s="161" t="s">
        <v>220</v>
      </c>
      <c r="C30" s="147">
        <v>45180</v>
      </c>
      <c r="D30" s="148">
        <v>0.70833333333333337</v>
      </c>
      <c r="E30" s="149">
        <v>45183</v>
      </c>
      <c r="F30" s="296">
        <v>4</v>
      </c>
      <c r="G30" s="152">
        <v>45187</v>
      </c>
      <c r="H30" s="296">
        <v>5</v>
      </c>
      <c r="I30" s="152">
        <v>45188</v>
      </c>
      <c r="J30" s="296" t="s">
        <v>28</v>
      </c>
      <c r="K30" s="152" t="s">
        <v>28</v>
      </c>
      <c r="L30" s="296" t="s">
        <v>28</v>
      </c>
      <c r="M30" s="152" t="s">
        <v>28</v>
      </c>
      <c r="N30" s="296">
        <v>6</v>
      </c>
      <c r="O30" s="152">
        <v>45189</v>
      </c>
      <c r="P30" s="296" t="s">
        <v>28</v>
      </c>
      <c r="Q30" s="152" t="s">
        <v>28</v>
      </c>
      <c r="R30" s="299" t="s">
        <v>28</v>
      </c>
      <c r="S30" s="157" t="s">
        <v>28</v>
      </c>
      <c r="T30" s="159" t="s">
        <v>39</v>
      </c>
      <c r="U30" s="160" t="s">
        <v>40</v>
      </c>
    </row>
    <row r="31" spans="1:21">
      <c r="A31" s="162" t="s">
        <v>217</v>
      </c>
      <c r="B31" s="163" t="s">
        <v>221</v>
      </c>
      <c r="C31" s="147">
        <v>45187</v>
      </c>
      <c r="D31" s="148">
        <v>0.70833333333333337</v>
      </c>
      <c r="E31" s="149">
        <v>45190</v>
      </c>
      <c r="F31" s="150">
        <v>4</v>
      </c>
      <c r="G31" s="151">
        <v>45194</v>
      </c>
      <c r="H31" s="150">
        <v>5</v>
      </c>
      <c r="I31" s="151">
        <v>45195</v>
      </c>
      <c r="J31" s="150" t="s">
        <v>28</v>
      </c>
      <c r="K31" s="151" t="s">
        <v>28</v>
      </c>
      <c r="L31" s="150" t="s">
        <v>28</v>
      </c>
      <c r="M31" s="151" t="s">
        <v>28</v>
      </c>
      <c r="N31" s="150">
        <v>6</v>
      </c>
      <c r="O31" s="151">
        <v>45196</v>
      </c>
      <c r="P31" s="150" t="s">
        <v>28</v>
      </c>
      <c r="Q31" s="151" t="s">
        <v>28</v>
      </c>
      <c r="R31" s="150" t="s">
        <v>28</v>
      </c>
      <c r="S31" s="151" t="s">
        <v>28</v>
      </c>
      <c r="T31" s="164" t="s">
        <v>39</v>
      </c>
      <c r="U31" s="160" t="s">
        <v>40</v>
      </c>
    </row>
    <row r="32" spans="1:21">
      <c r="A32" s="146" t="s">
        <v>173</v>
      </c>
      <c r="B32" s="161" t="s">
        <v>187</v>
      </c>
      <c r="C32" s="147">
        <v>45173</v>
      </c>
      <c r="D32" s="148">
        <v>0.70833333333333337</v>
      </c>
      <c r="E32" s="149">
        <v>45177</v>
      </c>
      <c r="F32" s="150" t="s">
        <v>28</v>
      </c>
      <c r="G32" s="151" t="s">
        <v>28</v>
      </c>
      <c r="H32" s="150" t="s">
        <v>28</v>
      </c>
      <c r="I32" s="151" t="s">
        <v>28</v>
      </c>
      <c r="J32" s="150" t="s">
        <v>28</v>
      </c>
      <c r="K32" s="151" t="s">
        <v>28</v>
      </c>
      <c r="L32" s="150" t="s">
        <v>28</v>
      </c>
      <c r="M32" s="151" t="s">
        <v>28</v>
      </c>
      <c r="N32" s="150" t="s">
        <v>28</v>
      </c>
      <c r="O32" s="151" t="s">
        <v>28</v>
      </c>
      <c r="P32" s="150">
        <v>8</v>
      </c>
      <c r="Q32" s="157">
        <v>45185</v>
      </c>
      <c r="R32" s="158">
        <v>8</v>
      </c>
      <c r="S32" s="157">
        <v>45185</v>
      </c>
      <c r="T32" s="153" t="s">
        <v>31</v>
      </c>
      <c r="U32" s="156" t="s">
        <v>30</v>
      </c>
    </row>
    <row r="33" spans="1:21">
      <c r="A33" s="146" t="s">
        <v>159</v>
      </c>
      <c r="B33" s="161" t="s">
        <v>199</v>
      </c>
      <c r="C33" s="155">
        <v>45180</v>
      </c>
      <c r="D33" s="148">
        <v>0.70833333333333337</v>
      </c>
      <c r="E33" s="149">
        <v>45184</v>
      </c>
      <c r="F33" s="293" t="s">
        <v>28</v>
      </c>
      <c r="G33" s="294" t="s">
        <v>28</v>
      </c>
      <c r="H33" s="293" t="s">
        <v>28</v>
      </c>
      <c r="I33" s="294" t="s">
        <v>28</v>
      </c>
      <c r="J33" s="293" t="s">
        <v>28</v>
      </c>
      <c r="K33" s="294" t="s">
        <v>28</v>
      </c>
      <c r="L33" s="293" t="s">
        <v>28</v>
      </c>
      <c r="M33" s="294" t="s">
        <v>28</v>
      </c>
      <c r="N33" s="293" t="s">
        <v>28</v>
      </c>
      <c r="O33" s="294" t="s">
        <v>28</v>
      </c>
      <c r="P33" s="293">
        <v>8</v>
      </c>
      <c r="Q33" s="294">
        <v>45192</v>
      </c>
      <c r="R33" s="293">
        <v>8</v>
      </c>
      <c r="S33" s="294">
        <v>45192</v>
      </c>
      <c r="T33" s="153" t="s">
        <v>31</v>
      </c>
      <c r="U33" s="154" t="s">
        <v>30</v>
      </c>
    </row>
    <row r="34" spans="1:21">
      <c r="A34" s="162" t="s">
        <v>173</v>
      </c>
      <c r="B34" s="161" t="s">
        <v>200</v>
      </c>
      <c r="C34" s="155">
        <v>45187</v>
      </c>
      <c r="D34" s="148">
        <v>0.75</v>
      </c>
      <c r="E34" s="149">
        <v>45191</v>
      </c>
      <c r="F34" s="150" t="s">
        <v>28</v>
      </c>
      <c r="G34" s="291" t="s">
        <v>28</v>
      </c>
      <c r="H34" s="150" t="s">
        <v>28</v>
      </c>
      <c r="I34" s="291" t="s">
        <v>28</v>
      </c>
      <c r="J34" s="150" t="s">
        <v>28</v>
      </c>
      <c r="K34" s="291" t="s">
        <v>28</v>
      </c>
      <c r="L34" s="150" t="s">
        <v>28</v>
      </c>
      <c r="M34" s="291" t="s">
        <v>28</v>
      </c>
      <c r="N34" s="150" t="s">
        <v>28</v>
      </c>
      <c r="O34" s="291" t="s">
        <v>28</v>
      </c>
      <c r="P34" s="150">
        <v>8</v>
      </c>
      <c r="Q34" s="291">
        <v>45199</v>
      </c>
      <c r="R34" s="150">
        <v>8</v>
      </c>
      <c r="S34" s="291">
        <v>45199</v>
      </c>
      <c r="T34" s="164" t="s">
        <v>31</v>
      </c>
      <c r="U34" s="156" t="s">
        <v>30</v>
      </c>
    </row>
    <row r="35" spans="1:21">
      <c r="A35" s="146" t="s">
        <v>159</v>
      </c>
      <c r="B35" s="161" t="s">
        <v>201</v>
      </c>
      <c r="C35" s="155">
        <v>45194</v>
      </c>
      <c r="D35" s="148">
        <v>0.70833333333333337</v>
      </c>
      <c r="E35" s="149">
        <v>45198</v>
      </c>
      <c r="F35" s="296" t="s">
        <v>28</v>
      </c>
      <c r="G35" s="152" t="s">
        <v>28</v>
      </c>
      <c r="H35" s="296" t="s">
        <v>28</v>
      </c>
      <c r="I35" s="152" t="s">
        <v>28</v>
      </c>
      <c r="J35" s="296" t="s">
        <v>28</v>
      </c>
      <c r="K35" s="152" t="s">
        <v>28</v>
      </c>
      <c r="L35" s="296" t="s">
        <v>28</v>
      </c>
      <c r="M35" s="152" t="s">
        <v>28</v>
      </c>
      <c r="N35" s="296" t="s">
        <v>28</v>
      </c>
      <c r="O35" s="152" t="s">
        <v>28</v>
      </c>
      <c r="P35" s="296">
        <v>8</v>
      </c>
      <c r="Q35" s="152">
        <v>45206</v>
      </c>
      <c r="R35" s="296">
        <v>8</v>
      </c>
      <c r="S35" s="152">
        <v>45206</v>
      </c>
      <c r="T35" s="159" t="s">
        <v>31</v>
      </c>
      <c r="U35" s="160" t="s">
        <v>30</v>
      </c>
    </row>
    <row r="36" spans="1:21" ht="17.25" thickBot="1">
      <c r="A36" s="162" t="s">
        <v>173</v>
      </c>
      <c r="B36" s="168" t="s">
        <v>202</v>
      </c>
      <c r="C36" s="155">
        <v>45201</v>
      </c>
      <c r="D36" s="148">
        <v>0.75</v>
      </c>
      <c r="E36" s="149">
        <v>45205</v>
      </c>
      <c r="F36" s="150" t="s">
        <v>28</v>
      </c>
      <c r="G36" s="151" t="s">
        <v>28</v>
      </c>
      <c r="H36" s="150" t="s">
        <v>28</v>
      </c>
      <c r="I36" s="151" t="s">
        <v>28</v>
      </c>
      <c r="J36" s="150" t="s">
        <v>28</v>
      </c>
      <c r="K36" s="151" t="s">
        <v>28</v>
      </c>
      <c r="L36" s="150" t="s">
        <v>28</v>
      </c>
      <c r="M36" s="151" t="s">
        <v>28</v>
      </c>
      <c r="N36" s="150" t="s">
        <v>28</v>
      </c>
      <c r="O36" s="151" t="s">
        <v>28</v>
      </c>
      <c r="P36" s="150">
        <v>8</v>
      </c>
      <c r="Q36" s="157">
        <v>45213</v>
      </c>
      <c r="R36" s="158">
        <v>8</v>
      </c>
      <c r="S36" s="157">
        <v>45213</v>
      </c>
      <c r="T36" s="164" t="s">
        <v>31</v>
      </c>
      <c r="U36" s="156" t="s">
        <v>30</v>
      </c>
    </row>
    <row r="37" spans="1:21">
      <c r="A37" s="110" t="s">
        <v>44</v>
      </c>
      <c r="B37" s="111"/>
      <c r="C37" s="112"/>
      <c r="D37" s="113"/>
      <c r="E37" s="112"/>
      <c r="F37" s="114"/>
      <c r="G37" s="112"/>
      <c r="H37" s="114"/>
      <c r="I37" s="112"/>
      <c r="J37" s="114"/>
      <c r="K37" s="112"/>
      <c r="L37" s="114"/>
      <c r="M37" s="112"/>
      <c r="N37" s="114"/>
      <c r="O37" s="112"/>
      <c r="P37" s="114"/>
      <c r="Q37" s="112"/>
      <c r="R37" s="114"/>
      <c r="S37" s="112"/>
      <c r="T37" s="115"/>
      <c r="U37" s="120"/>
    </row>
    <row r="38" spans="1:21">
      <c r="A38" s="64"/>
      <c r="B38" s="60"/>
      <c r="C38" s="61"/>
      <c r="D38" s="62"/>
      <c r="E38" s="61"/>
      <c r="F38" s="63"/>
      <c r="G38" s="61"/>
      <c r="H38" s="63"/>
      <c r="I38" s="61"/>
      <c r="J38" s="63"/>
      <c r="K38" s="61"/>
      <c r="L38" s="63"/>
      <c r="M38" s="61"/>
      <c r="N38" s="63"/>
      <c r="O38" s="61"/>
      <c r="P38" s="63"/>
      <c r="Q38" s="61"/>
      <c r="R38" s="63"/>
      <c r="S38" s="61"/>
      <c r="T38" s="79"/>
      <c r="U38" s="120"/>
    </row>
    <row r="39" spans="1:21">
      <c r="A39" s="65" t="s">
        <v>47</v>
      </c>
      <c r="B39" s="116" t="s">
        <v>61</v>
      </c>
      <c r="C39" s="61"/>
      <c r="D39" s="62" t="s">
        <v>62</v>
      </c>
      <c r="E39" s="66" t="s">
        <v>51</v>
      </c>
      <c r="F39" s="63"/>
      <c r="G39" s="61"/>
      <c r="H39" s="63"/>
      <c r="I39" s="61"/>
      <c r="J39" s="63"/>
      <c r="K39" s="61"/>
      <c r="L39" s="63"/>
      <c r="M39" s="61"/>
      <c r="N39" s="63"/>
      <c r="O39" s="61"/>
      <c r="P39" s="63"/>
      <c r="Q39" s="61"/>
      <c r="R39" s="63"/>
      <c r="S39" s="61"/>
      <c r="T39" s="117"/>
      <c r="U39" s="120"/>
    </row>
    <row r="40" spans="1:21">
      <c r="A40" s="65" t="s">
        <v>63</v>
      </c>
      <c r="B40" s="118"/>
      <c r="C40" s="61"/>
      <c r="D40" s="62"/>
      <c r="E40" s="61"/>
      <c r="F40" s="63"/>
      <c r="G40" s="61"/>
      <c r="H40" s="63"/>
      <c r="I40" s="78" t="s">
        <v>117</v>
      </c>
      <c r="J40" s="63"/>
      <c r="K40" s="61"/>
      <c r="L40" s="63"/>
      <c r="M40" s="61"/>
      <c r="N40" s="63"/>
      <c r="O40" s="61"/>
      <c r="P40" s="63"/>
      <c r="Q40" s="61"/>
      <c r="R40" s="63"/>
      <c r="S40" s="61"/>
      <c r="T40" s="80"/>
      <c r="U40" s="120"/>
    </row>
    <row r="41" spans="1:21">
      <c r="A41" s="121"/>
      <c r="B41" s="60" t="s">
        <v>64</v>
      </c>
      <c r="C41" s="61"/>
      <c r="D41" s="62"/>
      <c r="E41" s="61"/>
      <c r="F41" s="63"/>
      <c r="G41" s="61"/>
      <c r="H41" s="63"/>
      <c r="I41" s="119"/>
      <c r="J41" s="63"/>
      <c r="K41" s="66" t="s">
        <v>118</v>
      </c>
      <c r="L41" s="63"/>
      <c r="M41" s="61"/>
      <c r="N41" s="63"/>
      <c r="O41" s="61"/>
      <c r="P41" s="63"/>
      <c r="Q41" s="61"/>
      <c r="R41" s="63"/>
      <c r="S41" s="61"/>
      <c r="T41" s="80"/>
      <c r="U41" s="120"/>
    </row>
    <row r="42" spans="1:21">
      <c r="A42" s="118"/>
      <c r="B42" s="60"/>
      <c r="C42" s="61"/>
      <c r="D42" s="62"/>
      <c r="E42" s="61"/>
      <c r="F42" s="63"/>
      <c r="G42" s="61"/>
      <c r="H42" s="63"/>
      <c r="I42" s="119"/>
      <c r="J42" s="63"/>
      <c r="K42" s="66"/>
      <c r="L42" s="63"/>
      <c r="M42" s="61" t="s">
        <v>113</v>
      </c>
      <c r="N42" s="63"/>
      <c r="O42" s="61"/>
      <c r="P42" s="63"/>
      <c r="Q42" s="61"/>
      <c r="R42" s="63"/>
      <c r="S42" s="61"/>
      <c r="T42" s="80"/>
      <c r="U42" s="120"/>
    </row>
    <row r="43" spans="1:21" ht="17.25" thickBot="1">
      <c r="A43" s="122"/>
      <c r="B43" s="123"/>
      <c r="C43" s="124"/>
      <c r="D43" s="125"/>
      <c r="E43" s="124"/>
      <c r="F43" s="126"/>
      <c r="G43" s="124"/>
      <c r="H43" s="126"/>
      <c r="I43" s="124"/>
      <c r="J43" s="126"/>
      <c r="K43" s="124"/>
      <c r="L43" s="126"/>
      <c r="M43" s="127"/>
      <c r="N43" s="126"/>
      <c r="O43" s="124"/>
      <c r="P43" s="126"/>
      <c r="Q43" s="124"/>
      <c r="R43" s="126"/>
      <c r="S43" s="124"/>
      <c r="T43" s="128"/>
      <c r="U43" s="129"/>
    </row>
    <row r="48" spans="1:21">
      <c r="A48" s="76"/>
      <c r="B48" s="67"/>
      <c r="C48" s="77"/>
      <c r="D48" s="69"/>
      <c r="E48" s="77"/>
      <c r="F48" s="70"/>
      <c r="G48" s="68"/>
      <c r="H48" s="70"/>
      <c r="I48" s="68"/>
      <c r="J48" s="70"/>
      <c r="K48" s="68"/>
      <c r="L48" s="70"/>
      <c r="M48" s="68"/>
      <c r="N48" s="70"/>
      <c r="O48" s="68"/>
      <c r="P48" s="70"/>
      <c r="Q48" s="68"/>
      <c r="R48" s="70"/>
      <c r="S48" s="68"/>
      <c r="T48" s="84"/>
      <c r="U48" s="81"/>
    </row>
    <row r="49" spans="1:21">
      <c r="A49" s="76"/>
      <c r="B49" s="67"/>
      <c r="C49" s="68"/>
      <c r="D49" s="69"/>
      <c r="E49" s="68"/>
      <c r="F49" s="70"/>
      <c r="G49" s="68"/>
      <c r="H49" s="70"/>
      <c r="I49" s="68"/>
      <c r="J49" s="70"/>
      <c r="K49" s="68"/>
      <c r="L49" s="70"/>
      <c r="M49" s="68"/>
      <c r="N49" s="70"/>
      <c r="O49" s="68"/>
      <c r="P49" s="70"/>
      <c r="Q49" s="68"/>
      <c r="R49" s="70"/>
      <c r="S49" s="68"/>
      <c r="T49" s="84"/>
      <c r="U49" s="81"/>
    </row>
    <row r="50" spans="1:21">
      <c r="A50" s="76"/>
      <c r="B50" s="67"/>
      <c r="C50" s="68"/>
      <c r="D50" s="69"/>
      <c r="E50" s="68"/>
      <c r="F50" s="70"/>
      <c r="G50" s="68"/>
      <c r="H50" s="70"/>
      <c r="I50" s="68"/>
      <c r="J50" s="70"/>
      <c r="K50" s="68"/>
      <c r="L50" s="70"/>
      <c r="M50" s="68"/>
      <c r="N50" s="70"/>
      <c r="O50" s="68"/>
      <c r="P50" s="70"/>
      <c r="Q50" s="68"/>
      <c r="R50" s="70"/>
      <c r="S50" s="68"/>
      <c r="T50" s="84"/>
      <c r="U50" s="81"/>
    </row>
    <row r="51" spans="1:21">
      <c r="A51" s="76"/>
      <c r="B51" s="67"/>
      <c r="C51" s="68"/>
      <c r="D51" s="69"/>
      <c r="E51" s="68"/>
      <c r="F51" s="70"/>
      <c r="G51" s="68"/>
      <c r="H51" s="70"/>
      <c r="I51" s="68"/>
      <c r="J51" s="70"/>
      <c r="K51" s="68"/>
      <c r="L51" s="70"/>
      <c r="M51" s="68"/>
      <c r="N51" s="70"/>
      <c r="O51" s="68"/>
      <c r="P51" s="70"/>
      <c r="Q51" s="68"/>
      <c r="R51" s="70"/>
      <c r="S51" s="68"/>
      <c r="T51" s="84"/>
      <c r="U51" s="81"/>
    </row>
    <row r="52" spans="1:21">
      <c r="A52" s="76"/>
      <c r="B52" s="67"/>
      <c r="C52" s="77"/>
      <c r="D52" s="69"/>
      <c r="E52" s="77"/>
      <c r="F52" s="70"/>
      <c r="G52" s="68"/>
      <c r="H52" s="70"/>
      <c r="I52" s="68"/>
      <c r="J52" s="70"/>
      <c r="K52" s="68"/>
      <c r="L52" s="70"/>
      <c r="M52" s="68"/>
      <c r="N52" s="70"/>
      <c r="O52" s="68"/>
      <c r="P52" s="70"/>
      <c r="Q52" s="68"/>
      <c r="R52" s="70"/>
      <c r="S52" s="68"/>
      <c r="T52" s="84"/>
      <c r="U52" s="81"/>
    </row>
    <row r="53" spans="1:21">
      <c r="A53" s="76"/>
      <c r="B53" s="67"/>
      <c r="C53" s="68"/>
      <c r="D53" s="69"/>
      <c r="E53" s="68"/>
      <c r="F53" s="70"/>
      <c r="G53" s="68"/>
      <c r="H53" s="70"/>
      <c r="I53" s="68"/>
      <c r="J53" s="70"/>
      <c r="K53" s="68"/>
      <c r="L53" s="70"/>
      <c r="M53" s="68"/>
      <c r="N53" s="70"/>
      <c r="O53" s="68"/>
      <c r="P53" s="70"/>
      <c r="Q53" s="68"/>
      <c r="R53" s="70"/>
      <c r="S53" s="68"/>
      <c r="T53" s="84"/>
      <c r="U53" s="81"/>
    </row>
    <row r="54" spans="1:21">
      <c r="A54" s="76"/>
      <c r="B54" s="67"/>
      <c r="C54" s="68"/>
      <c r="D54" s="69"/>
      <c r="E54" s="68"/>
      <c r="F54" s="70"/>
      <c r="G54" s="68"/>
      <c r="H54" s="70"/>
      <c r="I54" s="68"/>
      <c r="J54" s="70"/>
      <c r="K54" s="68"/>
      <c r="L54" s="70"/>
      <c r="M54" s="68"/>
      <c r="N54" s="70"/>
      <c r="O54" s="68"/>
      <c r="P54" s="70"/>
      <c r="Q54" s="68"/>
      <c r="R54" s="70"/>
      <c r="S54" s="68"/>
      <c r="T54" s="84"/>
      <c r="U54" s="81"/>
    </row>
    <row r="55" spans="1:21">
      <c r="A55" s="76"/>
      <c r="B55" s="67"/>
      <c r="C55" s="68"/>
      <c r="D55" s="69"/>
      <c r="E55" s="68"/>
      <c r="F55" s="70"/>
      <c r="G55" s="68"/>
      <c r="H55" s="70"/>
      <c r="I55" s="68"/>
      <c r="J55" s="70"/>
      <c r="K55" s="68"/>
      <c r="L55" s="70"/>
      <c r="M55" s="68"/>
      <c r="N55" s="70"/>
      <c r="O55" s="68"/>
      <c r="P55" s="70"/>
      <c r="Q55" s="68"/>
      <c r="R55" s="70"/>
      <c r="S55" s="68"/>
      <c r="T55" s="84"/>
      <c r="U55" s="81"/>
    </row>
    <row r="56" spans="1:21">
      <c r="A56" s="76"/>
      <c r="B56" s="67"/>
      <c r="C56" s="68"/>
      <c r="D56" s="69"/>
      <c r="E56" s="68"/>
      <c r="F56" s="70"/>
      <c r="G56" s="68"/>
      <c r="H56" s="70"/>
      <c r="I56" s="68"/>
      <c r="J56" s="70"/>
      <c r="K56" s="68"/>
      <c r="L56" s="70"/>
      <c r="M56" s="68"/>
      <c r="N56" s="70"/>
      <c r="O56" s="68"/>
      <c r="P56" s="70"/>
      <c r="Q56" s="68"/>
      <c r="R56" s="70"/>
      <c r="S56" s="68"/>
      <c r="T56" s="84"/>
      <c r="U56" s="81"/>
    </row>
    <row r="57" spans="1:21">
      <c r="A57" s="76"/>
      <c r="B57" s="67"/>
      <c r="C57" s="77"/>
      <c r="D57" s="69"/>
      <c r="E57" s="77"/>
      <c r="F57" s="70"/>
      <c r="G57" s="68"/>
      <c r="H57" s="70"/>
      <c r="I57" s="68"/>
      <c r="J57" s="70"/>
      <c r="K57" s="68"/>
      <c r="L57" s="70"/>
      <c r="M57" s="68"/>
      <c r="N57" s="70"/>
      <c r="O57" s="68"/>
      <c r="P57" s="70"/>
      <c r="Q57" s="68"/>
      <c r="R57" s="70"/>
      <c r="S57" s="68"/>
      <c r="T57" s="84"/>
      <c r="U57" s="81"/>
    </row>
    <row r="58" spans="1:21">
      <c r="A58" s="76"/>
      <c r="B58" s="67"/>
      <c r="C58" s="68"/>
      <c r="D58" s="69"/>
      <c r="E58" s="68"/>
      <c r="F58" s="70"/>
      <c r="G58" s="68"/>
      <c r="H58" s="70"/>
      <c r="I58" s="68"/>
      <c r="J58" s="70"/>
      <c r="K58" s="68"/>
      <c r="L58" s="70"/>
      <c r="M58" s="68"/>
      <c r="N58" s="70"/>
      <c r="O58" s="68"/>
      <c r="P58" s="70"/>
      <c r="Q58" s="68"/>
      <c r="R58" s="70"/>
      <c r="S58" s="68"/>
      <c r="T58" s="84"/>
      <c r="U58" s="81"/>
    </row>
    <row r="59" spans="1:21">
      <c r="A59" s="76"/>
      <c r="B59" s="67"/>
      <c r="C59" s="68"/>
      <c r="D59" s="69"/>
      <c r="E59" s="68"/>
      <c r="F59" s="70"/>
      <c r="G59" s="68"/>
      <c r="H59" s="70"/>
      <c r="I59" s="68"/>
      <c r="J59" s="70"/>
      <c r="K59" s="68"/>
      <c r="L59" s="70"/>
      <c r="M59" s="68"/>
      <c r="N59" s="70"/>
      <c r="O59" s="68"/>
      <c r="P59" s="70"/>
      <c r="Q59" s="68"/>
      <c r="R59" s="70"/>
      <c r="S59" s="68"/>
      <c r="T59" s="84"/>
      <c r="U59" s="81"/>
    </row>
    <row r="60" spans="1:21">
      <c r="A60" s="76"/>
      <c r="B60" s="67"/>
      <c r="C60" s="68"/>
      <c r="D60" s="69"/>
      <c r="E60" s="68"/>
      <c r="F60" s="70"/>
      <c r="G60" s="68"/>
      <c r="H60" s="70"/>
      <c r="I60" s="68"/>
      <c r="J60" s="70"/>
      <c r="K60" s="68"/>
      <c r="L60" s="70"/>
      <c r="M60" s="68"/>
      <c r="N60" s="70"/>
      <c r="O60" s="68"/>
      <c r="P60" s="70"/>
      <c r="Q60" s="68"/>
      <c r="R60" s="70"/>
      <c r="S60" s="68"/>
      <c r="T60" s="84"/>
      <c r="U60" s="81"/>
    </row>
    <row r="61" spans="1:21">
      <c r="A61" s="76"/>
      <c r="B61" s="67"/>
      <c r="C61" s="68"/>
      <c r="D61" s="69"/>
      <c r="E61" s="68"/>
      <c r="F61" s="70"/>
      <c r="G61" s="68"/>
      <c r="H61" s="70"/>
      <c r="I61" s="68"/>
      <c r="J61" s="70"/>
      <c r="K61" s="68"/>
      <c r="L61" s="70"/>
      <c r="M61" s="68"/>
      <c r="N61" s="70"/>
      <c r="O61" s="68"/>
      <c r="P61" s="70"/>
      <c r="Q61" s="68"/>
      <c r="R61" s="70"/>
      <c r="S61" s="68"/>
      <c r="T61" s="84"/>
      <c r="U61" s="81"/>
    </row>
    <row r="62" spans="1:21">
      <c r="A62" s="76"/>
      <c r="B62" s="67"/>
      <c r="C62" s="77"/>
      <c r="D62" s="69"/>
      <c r="E62" s="77"/>
      <c r="F62" s="70"/>
      <c r="G62" s="68"/>
      <c r="H62" s="70"/>
      <c r="I62" s="68"/>
      <c r="J62" s="70"/>
      <c r="K62" s="68"/>
      <c r="L62" s="70"/>
      <c r="M62" s="68"/>
      <c r="N62" s="70"/>
      <c r="O62" s="68"/>
      <c r="P62" s="70"/>
      <c r="Q62" s="68"/>
      <c r="R62" s="70"/>
      <c r="S62" s="68"/>
      <c r="T62" s="84"/>
      <c r="U62" s="81"/>
    </row>
    <row r="63" spans="1:21">
      <c r="A63" s="85"/>
      <c r="B63" s="67"/>
      <c r="C63" s="68"/>
      <c r="D63" s="69"/>
      <c r="E63" s="68"/>
      <c r="F63" s="70"/>
      <c r="G63" s="68"/>
      <c r="H63" s="70"/>
      <c r="I63" s="68"/>
      <c r="J63" s="70"/>
      <c r="K63" s="68"/>
      <c r="L63" s="70"/>
      <c r="M63" s="68"/>
      <c r="N63" s="70"/>
      <c r="O63" s="68"/>
      <c r="P63" s="70"/>
      <c r="Q63" s="68"/>
      <c r="R63" s="70"/>
      <c r="S63" s="68"/>
      <c r="T63" s="84"/>
      <c r="U63" s="81"/>
    </row>
    <row r="64" spans="1:21">
      <c r="A64" s="76"/>
      <c r="B64" s="67"/>
      <c r="C64" s="68"/>
      <c r="D64" s="69"/>
      <c r="E64" s="68"/>
      <c r="F64" s="70"/>
      <c r="G64" s="68"/>
      <c r="H64" s="70"/>
      <c r="I64" s="68"/>
      <c r="J64" s="70"/>
      <c r="K64" s="68"/>
      <c r="L64" s="70"/>
      <c r="M64" s="68"/>
      <c r="N64" s="70"/>
      <c r="O64" s="68"/>
      <c r="P64" s="70"/>
      <c r="Q64" s="68"/>
      <c r="R64" s="70"/>
      <c r="S64" s="68"/>
      <c r="T64" s="84"/>
      <c r="U64" s="81"/>
    </row>
    <row r="65" spans="1:21">
      <c r="A65" s="76"/>
      <c r="B65" s="67"/>
      <c r="C65" s="68"/>
      <c r="D65" s="69"/>
      <c r="E65" s="68"/>
      <c r="F65" s="70"/>
      <c r="G65" s="68"/>
      <c r="H65" s="70"/>
      <c r="I65" s="68"/>
      <c r="J65" s="70"/>
      <c r="K65" s="68"/>
      <c r="L65" s="70"/>
      <c r="M65" s="68"/>
      <c r="N65" s="70"/>
      <c r="O65" s="68"/>
      <c r="P65" s="70"/>
      <c r="Q65" s="68"/>
      <c r="R65" s="70"/>
      <c r="S65" s="68"/>
      <c r="T65" s="84"/>
      <c r="U65" s="81"/>
    </row>
    <row r="66" spans="1:21">
      <c r="A66" s="76"/>
      <c r="B66" s="67"/>
      <c r="C66" s="68"/>
      <c r="D66" s="69"/>
      <c r="E66" s="68"/>
      <c r="F66" s="70"/>
      <c r="G66" s="68"/>
      <c r="H66" s="70"/>
      <c r="I66" s="68"/>
      <c r="J66" s="70"/>
      <c r="K66" s="68"/>
      <c r="L66" s="70"/>
      <c r="M66" s="68"/>
      <c r="N66" s="70"/>
      <c r="O66" s="68"/>
      <c r="P66" s="70"/>
      <c r="Q66" s="68"/>
      <c r="R66" s="70"/>
      <c r="S66" s="68"/>
      <c r="T66" s="84"/>
      <c r="U66" s="81"/>
    </row>
    <row r="67" spans="1:21">
      <c r="A67" s="76"/>
      <c r="B67" s="67"/>
      <c r="C67" s="77"/>
      <c r="D67" s="69"/>
      <c r="E67" s="77"/>
      <c r="F67" s="70"/>
      <c r="G67" s="68"/>
      <c r="H67" s="70"/>
      <c r="I67" s="68"/>
      <c r="J67" s="70"/>
      <c r="K67" s="68"/>
      <c r="L67" s="70"/>
      <c r="M67" s="68"/>
      <c r="N67" s="70"/>
      <c r="O67" s="68"/>
      <c r="P67" s="70"/>
      <c r="Q67" s="68"/>
      <c r="R67" s="70"/>
      <c r="S67" s="68"/>
      <c r="T67" s="84"/>
      <c r="U67" s="81"/>
    </row>
    <row r="68" spans="1:21">
      <c r="A68" s="76"/>
      <c r="B68" s="67"/>
      <c r="C68" s="68"/>
      <c r="D68" s="69"/>
      <c r="E68" s="68"/>
      <c r="F68" s="70"/>
      <c r="G68" s="68"/>
      <c r="H68" s="70"/>
      <c r="I68" s="68"/>
      <c r="J68" s="70"/>
      <c r="K68" s="68"/>
      <c r="L68" s="70"/>
      <c r="M68" s="68"/>
      <c r="N68" s="70"/>
      <c r="O68" s="68"/>
      <c r="P68" s="70"/>
      <c r="Q68" s="68"/>
      <c r="R68" s="70"/>
      <c r="S68" s="68"/>
      <c r="T68" s="84"/>
      <c r="U68" s="81"/>
    </row>
    <row r="69" spans="1:21">
      <c r="A69" s="76"/>
      <c r="B69" s="67"/>
      <c r="C69" s="68"/>
      <c r="D69" s="69"/>
      <c r="E69" s="68"/>
      <c r="F69" s="70"/>
      <c r="G69" s="68"/>
      <c r="H69" s="70"/>
      <c r="I69" s="68"/>
      <c r="J69" s="70"/>
      <c r="K69" s="68"/>
      <c r="L69" s="70"/>
      <c r="M69" s="68"/>
      <c r="N69" s="70"/>
      <c r="O69" s="68"/>
      <c r="P69" s="70"/>
      <c r="Q69" s="68"/>
      <c r="R69" s="70"/>
      <c r="S69" s="68"/>
      <c r="T69" s="84"/>
      <c r="U69" s="81"/>
    </row>
    <row r="70" spans="1:21">
      <c r="A70" s="76"/>
      <c r="B70" s="67"/>
      <c r="C70" s="68"/>
      <c r="D70" s="69"/>
      <c r="E70" s="68"/>
      <c r="F70" s="70"/>
      <c r="G70" s="68"/>
      <c r="H70" s="70"/>
      <c r="I70" s="68"/>
      <c r="J70" s="70"/>
      <c r="K70" s="68"/>
      <c r="L70" s="70"/>
      <c r="M70" s="68"/>
      <c r="N70" s="70"/>
      <c r="O70" s="68"/>
      <c r="P70" s="70"/>
      <c r="Q70" s="68"/>
      <c r="R70" s="70"/>
      <c r="S70" s="68"/>
      <c r="T70" s="84"/>
      <c r="U70" s="81"/>
    </row>
    <row r="71" spans="1:21">
      <c r="A71" s="76"/>
      <c r="B71" s="67"/>
      <c r="C71" s="68"/>
      <c r="D71" s="69"/>
      <c r="E71" s="68"/>
      <c r="F71" s="70"/>
      <c r="G71" s="68"/>
      <c r="H71" s="70"/>
      <c r="I71" s="68"/>
      <c r="J71" s="70"/>
      <c r="K71" s="68"/>
      <c r="L71" s="70"/>
      <c r="M71" s="68"/>
      <c r="N71" s="70"/>
      <c r="O71" s="68"/>
      <c r="P71" s="70"/>
      <c r="Q71" s="68"/>
      <c r="R71" s="70"/>
      <c r="S71" s="68"/>
      <c r="T71" s="84"/>
      <c r="U71" s="81"/>
    </row>
    <row r="72" spans="1:21">
      <c r="A72" s="76"/>
      <c r="B72" s="67"/>
      <c r="C72" s="77"/>
      <c r="D72" s="69"/>
      <c r="E72" s="77"/>
      <c r="F72" s="70"/>
      <c r="G72" s="68"/>
      <c r="H72" s="70"/>
      <c r="I72" s="68"/>
      <c r="J72" s="70"/>
      <c r="K72" s="68"/>
      <c r="L72" s="70"/>
      <c r="M72" s="68"/>
      <c r="N72" s="70"/>
      <c r="O72" s="68"/>
      <c r="P72" s="70"/>
      <c r="Q72" s="68"/>
      <c r="R72" s="70"/>
      <c r="S72" s="68"/>
      <c r="T72" s="84"/>
      <c r="U72" s="81"/>
    </row>
    <row r="73" spans="1:21">
      <c r="A73" s="76"/>
      <c r="B73" s="67"/>
      <c r="C73" s="68"/>
      <c r="D73" s="69"/>
      <c r="E73" s="68"/>
      <c r="F73" s="70"/>
      <c r="G73" s="68"/>
      <c r="H73" s="70"/>
      <c r="I73" s="68"/>
      <c r="J73" s="70"/>
      <c r="K73" s="68"/>
      <c r="L73" s="70"/>
      <c r="M73" s="68"/>
      <c r="N73" s="70"/>
      <c r="O73" s="68"/>
      <c r="P73" s="70"/>
      <c r="Q73" s="68"/>
      <c r="R73" s="70"/>
      <c r="S73" s="68"/>
      <c r="T73" s="84"/>
      <c r="U73" s="81"/>
    </row>
    <row r="74" spans="1:21">
      <c r="A74" s="76"/>
      <c r="B74" s="67"/>
      <c r="C74" s="68"/>
      <c r="D74" s="69"/>
      <c r="E74" s="68"/>
      <c r="F74" s="70"/>
      <c r="G74" s="68"/>
      <c r="H74" s="70"/>
      <c r="I74" s="68"/>
      <c r="J74" s="70"/>
      <c r="K74" s="68"/>
      <c r="L74" s="70"/>
      <c r="M74" s="68"/>
      <c r="N74" s="70"/>
      <c r="O74" s="68"/>
      <c r="P74" s="70"/>
      <c r="Q74" s="68"/>
      <c r="R74" s="70"/>
      <c r="S74" s="68"/>
      <c r="T74" s="84"/>
      <c r="U74" s="81"/>
    </row>
    <row r="75" spans="1:21">
      <c r="A75" s="76"/>
      <c r="B75" s="67"/>
      <c r="C75" s="68"/>
      <c r="D75" s="69"/>
      <c r="E75" s="68"/>
      <c r="F75" s="70"/>
      <c r="G75" s="68"/>
      <c r="H75" s="70"/>
      <c r="I75" s="68"/>
      <c r="J75" s="70"/>
      <c r="K75" s="68"/>
      <c r="L75" s="70"/>
      <c r="M75" s="68"/>
      <c r="N75" s="70"/>
      <c r="O75" s="68"/>
      <c r="P75" s="70"/>
      <c r="Q75" s="68"/>
      <c r="R75" s="70"/>
      <c r="S75" s="68"/>
      <c r="T75" s="84"/>
      <c r="U75" s="81"/>
    </row>
    <row r="76" spans="1:21">
      <c r="A76" s="76"/>
      <c r="B76" s="67"/>
      <c r="C76" s="68"/>
      <c r="D76" s="69"/>
      <c r="E76" s="68"/>
      <c r="F76" s="70"/>
      <c r="G76" s="68"/>
      <c r="H76" s="70"/>
      <c r="I76" s="68"/>
      <c r="J76" s="70"/>
      <c r="K76" s="68"/>
      <c r="L76" s="70"/>
      <c r="M76" s="68"/>
      <c r="N76" s="70"/>
      <c r="O76" s="68"/>
      <c r="P76" s="70"/>
      <c r="Q76" s="68"/>
      <c r="R76" s="70"/>
      <c r="S76" s="68"/>
      <c r="T76" s="84"/>
      <c r="U76" s="81"/>
    </row>
    <row r="77" spans="1:21">
      <c r="A77" s="76"/>
      <c r="B77" s="67"/>
      <c r="C77" s="77"/>
      <c r="D77" s="69"/>
      <c r="E77" s="77"/>
      <c r="F77" s="70"/>
      <c r="G77" s="68"/>
      <c r="H77" s="70"/>
      <c r="I77" s="68"/>
      <c r="J77" s="70"/>
      <c r="K77" s="68"/>
      <c r="L77" s="70"/>
      <c r="M77" s="68"/>
      <c r="N77" s="70"/>
      <c r="O77" s="68"/>
      <c r="P77" s="70"/>
      <c r="Q77" s="68"/>
      <c r="R77" s="70"/>
      <c r="S77" s="68"/>
      <c r="T77" s="84"/>
      <c r="U77" s="81"/>
    </row>
    <row r="78" spans="1:21">
      <c r="A78" s="76"/>
      <c r="B78" s="67"/>
      <c r="C78" s="68"/>
      <c r="D78" s="69"/>
      <c r="E78" s="68"/>
      <c r="F78" s="70"/>
      <c r="G78" s="68"/>
      <c r="H78" s="70"/>
      <c r="I78" s="68"/>
      <c r="J78" s="70"/>
      <c r="K78" s="68"/>
      <c r="L78" s="70"/>
      <c r="M78" s="68"/>
      <c r="N78" s="70"/>
      <c r="O78" s="68"/>
      <c r="P78" s="70"/>
      <c r="Q78" s="68"/>
      <c r="R78" s="70"/>
      <c r="S78" s="68"/>
      <c r="T78" s="84"/>
      <c r="U78" s="81"/>
    </row>
    <row r="79" spans="1:21">
      <c r="A79" s="76"/>
      <c r="B79" s="67"/>
      <c r="C79" s="68"/>
      <c r="D79" s="69"/>
      <c r="E79" s="68"/>
      <c r="F79" s="70"/>
      <c r="G79" s="68"/>
      <c r="H79" s="70"/>
      <c r="I79" s="68"/>
      <c r="J79" s="70"/>
      <c r="K79" s="68"/>
      <c r="L79" s="70"/>
      <c r="M79" s="68"/>
      <c r="N79" s="70"/>
      <c r="O79" s="68"/>
      <c r="P79" s="70"/>
      <c r="Q79" s="68"/>
      <c r="R79" s="70"/>
      <c r="S79" s="68"/>
      <c r="T79" s="84"/>
      <c r="U79" s="81"/>
    </row>
    <row r="80" spans="1:21">
      <c r="A80" s="76"/>
      <c r="B80" s="67"/>
      <c r="C80" s="68"/>
      <c r="D80" s="69"/>
      <c r="E80" s="68"/>
      <c r="F80" s="70"/>
      <c r="G80" s="68"/>
      <c r="H80" s="70"/>
      <c r="I80" s="68"/>
      <c r="J80" s="70"/>
      <c r="K80" s="68"/>
      <c r="L80" s="70"/>
      <c r="M80" s="68"/>
      <c r="N80" s="70"/>
      <c r="O80" s="68"/>
      <c r="P80" s="70"/>
      <c r="Q80" s="68"/>
      <c r="R80" s="70"/>
      <c r="S80" s="68"/>
      <c r="T80" s="84"/>
      <c r="U80" s="81"/>
    </row>
    <row r="81" spans="1:21">
      <c r="A81" s="76"/>
      <c r="B81" s="67"/>
      <c r="C81" s="68"/>
      <c r="D81" s="69"/>
      <c r="E81" s="68"/>
      <c r="F81" s="70"/>
      <c r="G81" s="68"/>
      <c r="H81" s="70"/>
      <c r="I81" s="68"/>
      <c r="J81" s="70"/>
      <c r="K81" s="68"/>
      <c r="L81" s="70"/>
      <c r="M81" s="68"/>
      <c r="N81" s="70"/>
      <c r="O81" s="68"/>
      <c r="P81" s="70"/>
      <c r="Q81" s="68"/>
      <c r="R81" s="70"/>
      <c r="S81" s="68"/>
      <c r="T81" s="84"/>
      <c r="U81" s="81"/>
    </row>
    <row r="82" spans="1:21">
      <c r="A82" s="76"/>
      <c r="B82" s="67"/>
      <c r="C82" s="77"/>
      <c r="D82" s="69"/>
      <c r="E82" s="77"/>
      <c r="F82" s="70"/>
      <c r="G82" s="68"/>
      <c r="H82" s="70"/>
      <c r="I82" s="68"/>
      <c r="J82" s="70"/>
      <c r="K82" s="68"/>
      <c r="L82" s="70"/>
      <c r="M82" s="68"/>
      <c r="N82" s="70"/>
      <c r="O82" s="68"/>
      <c r="P82" s="70"/>
      <c r="Q82" s="68"/>
      <c r="R82" s="70"/>
      <c r="S82" s="68"/>
      <c r="T82" s="84"/>
      <c r="U82" s="81"/>
    </row>
    <row r="83" spans="1:21">
      <c r="A83" s="76"/>
      <c r="B83" s="67"/>
      <c r="C83" s="68"/>
      <c r="D83" s="69"/>
      <c r="E83" s="68"/>
      <c r="F83" s="70"/>
      <c r="G83" s="68"/>
      <c r="H83" s="70"/>
      <c r="I83" s="68"/>
      <c r="J83" s="70"/>
      <c r="K83" s="68"/>
      <c r="L83" s="70"/>
      <c r="M83" s="68"/>
      <c r="N83" s="70"/>
      <c r="O83" s="68"/>
      <c r="P83" s="70"/>
      <c r="Q83" s="68"/>
      <c r="R83" s="70"/>
      <c r="S83" s="68"/>
      <c r="T83" s="84"/>
      <c r="U83" s="81"/>
    </row>
    <row r="84" spans="1:21">
      <c r="A84" s="76"/>
      <c r="B84" s="67"/>
      <c r="C84" s="68"/>
      <c r="D84" s="69"/>
      <c r="E84" s="68"/>
      <c r="F84" s="70"/>
      <c r="G84" s="68"/>
      <c r="H84" s="70"/>
      <c r="I84" s="68"/>
      <c r="J84" s="70"/>
      <c r="K84" s="68"/>
      <c r="L84" s="70"/>
      <c r="M84" s="68"/>
      <c r="N84" s="70"/>
      <c r="O84" s="68"/>
      <c r="P84" s="70"/>
      <c r="Q84" s="68"/>
      <c r="R84" s="70"/>
      <c r="S84" s="68"/>
      <c r="T84" s="84"/>
      <c r="U84" s="81"/>
    </row>
    <row r="85" spans="1:21">
      <c r="A85" s="76"/>
      <c r="B85" s="67"/>
      <c r="C85" s="68"/>
      <c r="D85" s="69"/>
      <c r="E85" s="68"/>
      <c r="F85" s="70"/>
      <c r="G85" s="68"/>
      <c r="H85" s="70"/>
      <c r="I85" s="68"/>
      <c r="J85" s="70"/>
      <c r="K85" s="68"/>
      <c r="L85" s="70"/>
      <c r="M85" s="68"/>
      <c r="N85" s="70"/>
      <c r="O85" s="68"/>
      <c r="P85" s="70"/>
      <c r="Q85" s="68"/>
      <c r="R85" s="70"/>
      <c r="S85" s="68"/>
      <c r="T85" s="84"/>
      <c r="U85" s="81"/>
    </row>
    <row r="86" spans="1:21">
      <c r="A86" s="76"/>
      <c r="B86" s="67"/>
      <c r="C86" s="68"/>
      <c r="D86" s="69"/>
      <c r="E86" s="68"/>
      <c r="F86" s="70"/>
      <c r="G86" s="68"/>
      <c r="H86" s="70"/>
      <c r="I86" s="68"/>
      <c r="J86" s="70"/>
      <c r="K86" s="68"/>
      <c r="L86" s="70"/>
      <c r="M86" s="68"/>
      <c r="N86" s="70"/>
      <c r="O86" s="68"/>
      <c r="P86" s="70"/>
      <c r="Q86" s="68"/>
      <c r="R86" s="70"/>
      <c r="S86" s="68"/>
      <c r="T86" s="84"/>
      <c r="U86" s="81"/>
    </row>
    <row r="87" spans="1:21">
      <c r="A87" s="76"/>
      <c r="B87" s="67"/>
      <c r="C87" s="77"/>
      <c r="D87" s="69"/>
      <c r="E87" s="77"/>
      <c r="F87" s="70"/>
      <c r="G87" s="68"/>
      <c r="H87" s="70"/>
      <c r="I87" s="68"/>
      <c r="J87" s="70"/>
      <c r="K87" s="68"/>
      <c r="L87" s="70"/>
      <c r="M87" s="68"/>
      <c r="N87" s="70"/>
      <c r="O87" s="68"/>
      <c r="P87" s="70"/>
      <c r="Q87" s="68"/>
      <c r="R87" s="70"/>
      <c r="S87" s="68"/>
      <c r="T87" s="84"/>
      <c r="U87" s="81"/>
    </row>
    <row r="88" spans="1:21">
      <c r="A88" s="76"/>
      <c r="B88" s="67"/>
      <c r="C88" s="68"/>
      <c r="D88" s="69"/>
      <c r="E88" s="68"/>
      <c r="F88" s="70"/>
      <c r="G88" s="68"/>
      <c r="H88" s="70"/>
      <c r="I88" s="68"/>
      <c r="J88" s="70"/>
      <c r="K88" s="68"/>
      <c r="L88" s="70"/>
      <c r="M88" s="68"/>
      <c r="N88" s="70"/>
      <c r="O88" s="68"/>
      <c r="P88" s="70"/>
      <c r="Q88" s="68"/>
      <c r="R88" s="70"/>
      <c r="S88" s="68"/>
      <c r="T88" s="84"/>
      <c r="U88" s="81"/>
    </row>
    <row r="89" spans="1:21">
      <c r="A89" s="76"/>
      <c r="B89" s="67"/>
      <c r="C89" s="68"/>
      <c r="D89" s="69"/>
      <c r="E89" s="68"/>
      <c r="F89" s="70"/>
      <c r="G89" s="68"/>
      <c r="H89" s="70"/>
      <c r="I89" s="68"/>
      <c r="J89" s="70"/>
      <c r="K89" s="68"/>
      <c r="L89" s="70"/>
      <c r="M89" s="68"/>
      <c r="N89" s="70"/>
      <c r="O89" s="68"/>
      <c r="P89" s="70"/>
      <c r="Q89" s="68"/>
      <c r="R89" s="70"/>
      <c r="S89" s="68"/>
      <c r="T89" s="84"/>
      <c r="U89" s="81"/>
    </row>
    <row r="90" spans="1:21">
      <c r="A90" s="76"/>
      <c r="B90" s="67"/>
      <c r="C90" s="68"/>
      <c r="D90" s="69"/>
      <c r="E90" s="68"/>
      <c r="F90" s="70"/>
      <c r="G90" s="68"/>
      <c r="H90" s="70"/>
      <c r="I90" s="68"/>
      <c r="J90" s="70"/>
      <c r="K90" s="68"/>
      <c r="L90" s="70"/>
      <c r="M90" s="68"/>
      <c r="N90" s="70"/>
      <c r="O90" s="68"/>
      <c r="P90" s="70"/>
      <c r="Q90" s="68"/>
      <c r="R90" s="70"/>
      <c r="S90" s="68"/>
      <c r="T90" s="84"/>
      <c r="U90" s="81"/>
    </row>
    <row r="91" spans="1:21">
      <c r="A91" s="76"/>
      <c r="B91" s="67"/>
      <c r="C91" s="68"/>
      <c r="D91" s="69"/>
      <c r="E91" s="68"/>
      <c r="F91" s="70"/>
      <c r="G91" s="68"/>
      <c r="H91" s="70"/>
      <c r="I91" s="68"/>
      <c r="J91" s="70"/>
      <c r="K91" s="68"/>
      <c r="L91" s="70"/>
      <c r="M91" s="68"/>
      <c r="N91" s="70"/>
      <c r="O91" s="68"/>
      <c r="P91" s="70"/>
      <c r="Q91" s="68"/>
      <c r="R91" s="70"/>
      <c r="S91" s="68"/>
      <c r="T91" s="84"/>
      <c r="U91" s="81"/>
    </row>
    <row r="92" spans="1:21">
      <c r="A92" s="76"/>
      <c r="B92" s="67"/>
      <c r="C92" s="77"/>
      <c r="D92" s="69"/>
      <c r="E92" s="77"/>
      <c r="F92" s="70"/>
      <c r="G92" s="68"/>
      <c r="H92" s="70"/>
      <c r="I92" s="68"/>
      <c r="J92" s="70"/>
      <c r="K92" s="68"/>
      <c r="L92" s="70"/>
      <c r="M92" s="68"/>
      <c r="N92" s="70"/>
      <c r="O92" s="68"/>
      <c r="P92" s="70"/>
      <c r="Q92" s="68"/>
      <c r="R92" s="70"/>
      <c r="S92" s="68"/>
      <c r="T92" s="84"/>
      <c r="U92" s="81"/>
    </row>
    <row r="93" spans="1:21">
      <c r="A93" s="76"/>
      <c r="B93" s="67"/>
      <c r="C93" s="68"/>
      <c r="D93" s="69"/>
      <c r="E93" s="68"/>
      <c r="F93" s="70"/>
      <c r="G93" s="68"/>
      <c r="H93" s="70"/>
      <c r="I93" s="68"/>
      <c r="J93" s="70"/>
      <c r="K93" s="68"/>
      <c r="L93" s="70"/>
      <c r="M93" s="68"/>
      <c r="N93" s="70"/>
      <c r="O93" s="68"/>
      <c r="P93" s="70"/>
      <c r="Q93" s="68"/>
      <c r="R93" s="70"/>
      <c r="S93" s="68"/>
      <c r="T93" s="84"/>
      <c r="U93" s="81"/>
    </row>
    <row r="94" spans="1:21">
      <c r="A94" s="76"/>
      <c r="B94" s="67"/>
      <c r="C94" s="68"/>
      <c r="D94" s="69"/>
      <c r="E94" s="68"/>
      <c r="F94" s="70"/>
      <c r="G94" s="68"/>
      <c r="H94" s="70"/>
      <c r="I94" s="68"/>
      <c r="J94" s="70"/>
      <c r="K94" s="68"/>
      <c r="L94" s="70"/>
      <c r="M94" s="68"/>
      <c r="N94" s="70"/>
      <c r="O94" s="68"/>
      <c r="P94" s="70"/>
      <c r="Q94" s="68"/>
      <c r="R94" s="70"/>
      <c r="S94" s="68"/>
      <c r="T94" s="84"/>
      <c r="U94" s="81"/>
    </row>
    <row r="95" spans="1:21">
      <c r="A95" s="76"/>
      <c r="B95" s="67"/>
      <c r="C95" s="68"/>
      <c r="D95" s="69"/>
      <c r="E95" s="68"/>
      <c r="F95" s="70"/>
      <c r="G95" s="68"/>
      <c r="H95" s="70"/>
      <c r="I95" s="68"/>
      <c r="J95" s="70"/>
      <c r="K95" s="68"/>
      <c r="L95" s="70"/>
      <c r="M95" s="68"/>
      <c r="N95" s="70"/>
      <c r="O95" s="68"/>
      <c r="P95" s="70"/>
      <c r="Q95" s="68"/>
      <c r="R95" s="70"/>
      <c r="S95" s="68"/>
      <c r="T95" s="84"/>
      <c r="U95" s="81"/>
    </row>
    <row r="96" spans="1:21">
      <c r="A96" s="76"/>
      <c r="B96" s="67"/>
      <c r="C96" s="68"/>
      <c r="D96" s="69"/>
      <c r="E96" s="68"/>
      <c r="F96" s="70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84"/>
      <c r="U96" s="81"/>
    </row>
    <row r="97" spans="1:21">
      <c r="A97" s="76"/>
      <c r="B97" s="67"/>
      <c r="C97" s="77"/>
      <c r="D97" s="69"/>
      <c r="E97" s="77"/>
      <c r="F97" s="70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84"/>
      <c r="U97" s="81"/>
    </row>
    <row r="98" spans="1:21">
      <c r="A98" s="76"/>
      <c r="B98" s="67"/>
      <c r="C98" s="68"/>
      <c r="D98" s="69"/>
      <c r="E98" s="68"/>
      <c r="F98" s="70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84"/>
      <c r="U98" s="81"/>
    </row>
    <row r="99" spans="1:21">
      <c r="A99" s="76"/>
      <c r="B99" s="67"/>
      <c r="C99" s="68"/>
      <c r="D99" s="69"/>
      <c r="E99" s="68"/>
      <c r="F99" s="70"/>
      <c r="G99" s="68"/>
      <c r="H99" s="70"/>
      <c r="I99" s="68"/>
      <c r="J99" s="70"/>
      <c r="K99" s="68"/>
      <c r="L99" s="70"/>
      <c r="M99" s="68"/>
      <c r="N99" s="70"/>
      <c r="O99" s="68"/>
      <c r="P99" s="70"/>
      <c r="Q99" s="68"/>
      <c r="R99" s="70"/>
      <c r="S99" s="68"/>
      <c r="T99" s="84"/>
      <c r="U99" s="81"/>
    </row>
    <row r="100" spans="1:21">
      <c r="A100" s="76"/>
      <c r="B100" s="67"/>
      <c r="C100" s="68"/>
      <c r="D100" s="69"/>
      <c r="E100" s="68"/>
      <c r="F100" s="70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84"/>
      <c r="U100" s="81"/>
    </row>
    <row r="101" spans="1:21">
      <c r="A101" s="76"/>
      <c r="B101" s="67"/>
      <c r="C101" s="68"/>
      <c r="D101" s="69"/>
      <c r="E101" s="68"/>
      <c r="F101" s="70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84"/>
      <c r="U101" s="81"/>
    </row>
    <row r="107" spans="1:21">
      <c r="A107" s="76"/>
      <c r="B107" s="67"/>
      <c r="C107" s="77"/>
      <c r="D107" s="69"/>
      <c r="E107" s="77"/>
      <c r="F107" s="70"/>
      <c r="G107" s="68"/>
      <c r="H107" s="70"/>
      <c r="I107" s="68"/>
      <c r="J107" s="70"/>
      <c r="K107" s="68"/>
      <c r="L107" s="70"/>
      <c r="M107" s="68"/>
      <c r="N107" s="70"/>
      <c r="O107" s="68"/>
      <c r="P107" s="70"/>
      <c r="Q107" s="68"/>
      <c r="R107" s="70"/>
      <c r="S107" s="68"/>
      <c r="T107" s="84"/>
      <c r="U107" s="81"/>
    </row>
    <row r="108" spans="1:21">
      <c r="A108" s="76"/>
      <c r="B108" s="67"/>
      <c r="C108" s="68"/>
      <c r="D108" s="69"/>
      <c r="E108" s="68"/>
      <c r="F108" s="70"/>
      <c r="G108" s="68"/>
      <c r="H108" s="70"/>
      <c r="I108" s="68"/>
      <c r="J108" s="70"/>
      <c r="K108" s="68"/>
      <c r="L108" s="70"/>
      <c r="M108" s="68"/>
      <c r="N108" s="70"/>
      <c r="O108" s="68"/>
      <c r="P108" s="70"/>
      <c r="Q108" s="68"/>
      <c r="R108" s="70"/>
      <c r="S108" s="68"/>
      <c r="T108" s="84"/>
      <c r="U108" s="81"/>
    </row>
    <row r="109" spans="1:21">
      <c r="A109" s="76"/>
      <c r="B109" s="67"/>
      <c r="C109" s="86"/>
      <c r="D109" s="87"/>
      <c r="E109" s="86"/>
      <c r="F109" s="88"/>
      <c r="G109" s="86"/>
      <c r="H109" s="88"/>
      <c r="I109" s="86"/>
      <c r="J109" s="88"/>
      <c r="K109" s="86"/>
      <c r="L109" s="88"/>
      <c r="M109" s="86"/>
      <c r="N109" s="88"/>
      <c r="O109" s="86"/>
      <c r="P109" s="88"/>
      <c r="Q109" s="86"/>
      <c r="R109" s="88"/>
      <c r="S109" s="86"/>
      <c r="T109" s="84"/>
      <c r="U109" s="81"/>
    </row>
    <row r="110" spans="1:21">
      <c r="A110" s="76"/>
      <c r="B110" s="67"/>
      <c r="C110" s="68"/>
      <c r="D110" s="69"/>
      <c r="E110" s="68"/>
      <c r="F110" s="70"/>
      <c r="G110" s="68"/>
      <c r="H110" s="70"/>
      <c r="I110" s="68"/>
      <c r="J110" s="70"/>
      <c r="K110" s="68"/>
      <c r="L110" s="70"/>
      <c r="M110" s="68"/>
      <c r="N110" s="70"/>
      <c r="O110" s="68"/>
      <c r="P110" s="70"/>
      <c r="Q110" s="68"/>
      <c r="R110" s="70"/>
      <c r="S110" s="68"/>
      <c r="T110" s="84"/>
      <c r="U110" s="81"/>
    </row>
    <row r="111" spans="1:21">
      <c r="A111" s="76"/>
      <c r="B111" s="67"/>
      <c r="C111" s="68"/>
      <c r="D111" s="69"/>
      <c r="E111" s="68"/>
      <c r="F111" s="70"/>
      <c r="G111" s="68"/>
      <c r="H111" s="70"/>
      <c r="I111" s="68"/>
      <c r="J111" s="70"/>
      <c r="K111" s="68"/>
      <c r="L111" s="70"/>
      <c r="M111" s="68"/>
      <c r="N111" s="70"/>
      <c r="O111" s="68"/>
      <c r="P111" s="70"/>
      <c r="Q111" s="68"/>
      <c r="R111" s="70"/>
      <c r="S111" s="68"/>
      <c r="T111" s="84"/>
      <c r="U111" s="81"/>
    </row>
    <row r="137" spans="1:21">
      <c r="A137" s="76"/>
      <c r="B137" s="67"/>
      <c r="C137" s="68"/>
      <c r="D137" s="69"/>
      <c r="E137" s="68"/>
      <c r="F137" s="70"/>
      <c r="G137" s="68"/>
      <c r="H137" s="70"/>
      <c r="I137" s="68"/>
      <c r="J137" s="70"/>
      <c r="K137" s="68"/>
      <c r="L137" s="70"/>
      <c r="M137" s="68"/>
      <c r="N137" s="70"/>
      <c r="O137" s="68"/>
      <c r="P137" s="70"/>
      <c r="Q137" s="68"/>
      <c r="R137" s="70"/>
      <c r="S137" s="68"/>
      <c r="T137" s="84"/>
      <c r="U137" s="81"/>
    </row>
    <row r="138" spans="1:21">
      <c r="A138" s="76"/>
      <c r="B138" s="67"/>
      <c r="C138" s="68"/>
      <c r="D138" s="69"/>
      <c r="E138" s="68"/>
      <c r="F138" s="70"/>
      <c r="G138" s="68"/>
      <c r="H138" s="70"/>
      <c r="I138" s="68"/>
      <c r="J138" s="70"/>
      <c r="K138" s="68"/>
      <c r="L138" s="70"/>
      <c r="M138" s="68"/>
      <c r="N138" s="70"/>
      <c r="O138" s="68"/>
      <c r="P138" s="70"/>
      <c r="Q138" s="68"/>
      <c r="R138" s="70"/>
      <c r="S138" s="68"/>
      <c r="T138" s="84"/>
      <c r="U138" s="81"/>
    </row>
    <row r="139" spans="1:21">
      <c r="D139" s="69"/>
      <c r="E139" s="68"/>
      <c r="F139" s="70"/>
      <c r="G139" s="68"/>
      <c r="H139" s="70"/>
      <c r="I139" s="68"/>
      <c r="J139" s="70"/>
      <c r="K139" s="68"/>
      <c r="L139" s="70"/>
      <c r="M139" s="68"/>
      <c r="N139" s="70"/>
      <c r="O139" s="68"/>
      <c r="P139" s="70"/>
      <c r="Q139" s="68"/>
      <c r="R139" s="70"/>
      <c r="S139" s="68"/>
    </row>
    <row r="140" spans="1:21">
      <c r="D140" s="69"/>
      <c r="E140" s="68"/>
      <c r="F140" s="70"/>
      <c r="G140" s="68"/>
      <c r="H140" s="70"/>
      <c r="I140" s="68"/>
      <c r="J140" s="70"/>
      <c r="K140" s="68"/>
      <c r="L140" s="70"/>
      <c r="M140" s="68"/>
      <c r="N140" s="70"/>
      <c r="O140" s="68"/>
      <c r="P140" s="70"/>
      <c r="Q140" s="68"/>
      <c r="R140" s="70"/>
      <c r="S140" s="68"/>
    </row>
    <row r="141" spans="1:21">
      <c r="D141" s="69"/>
      <c r="E141" s="68"/>
      <c r="F141" s="70"/>
      <c r="G141" s="68"/>
      <c r="H141" s="70"/>
      <c r="I141" s="68"/>
      <c r="J141" s="70"/>
      <c r="K141" s="68"/>
      <c r="L141" s="70"/>
      <c r="M141" s="68"/>
      <c r="N141" s="70"/>
      <c r="O141" s="68"/>
      <c r="P141" s="70"/>
      <c r="Q141" s="68"/>
      <c r="R141" s="70"/>
      <c r="S141" s="68"/>
    </row>
    <row r="142" spans="1:21">
      <c r="D142" s="69"/>
      <c r="E142" s="68"/>
      <c r="F142" s="70"/>
      <c r="G142" s="68"/>
      <c r="H142" s="70"/>
      <c r="I142" s="68"/>
      <c r="J142" s="70"/>
      <c r="K142" s="68"/>
      <c r="L142" s="70"/>
      <c r="M142" s="68"/>
      <c r="N142" s="70"/>
      <c r="O142" s="68"/>
      <c r="P142" s="70"/>
      <c r="Q142" s="68"/>
      <c r="R142" s="70"/>
      <c r="S142" s="68"/>
    </row>
    <row r="143" spans="1:21">
      <c r="D143" s="69"/>
      <c r="E143" s="68"/>
      <c r="F143" s="70"/>
      <c r="G143" s="68"/>
      <c r="H143" s="70"/>
      <c r="I143" s="68"/>
      <c r="J143" s="70"/>
      <c r="K143" s="68"/>
      <c r="L143" s="70"/>
      <c r="M143" s="68"/>
      <c r="N143" s="70"/>
      <c r="O143" s="68"/>
      <c r="P143" s="70"/>
      <c r="Q143" s="68"/>
      <c r="R143" s="70"/>
      <c r="S143" s="68"/>
    </row>
    <row r="144" spans="1:21">
      <c r="D144" s="69"/>
      <c r="E144" s="68"/>
      <c r="F144" s="70"/>
      <c r="G144" s="68"/>
      <c r="H144" s="70"/>
      <c r="I144" s="68"/>
      <c r="J144" s="70"/>
      <c r="K144" s="68"/>
      <c r="L144" s="70"/>
      <c r="M144" s="68"/>
      <c r="N144" s="70"/>
      <c r="O144" s="68"/>
      <c r="P144" s="70"/>
      <c r="Q144" s="68"/>
      <c r="R144" s="70"/>
      <c r="S144" s="68"/>
    </row>
    <row r="145" spans="1:21">
      <c r="D145" s="69"/>
      <c r="E145" s="68"/>
      <c r="F145" s="70"/>
      <c r="G145" s="68"/>
      <c r="H145" s="70"/>
      <c r="I145" s="68"/>
      <c r="J145" s="70"/>
      <c r="K145" s="68"/>
      <c r="L145" s="70"/>
      <c r="M145" s="68"/>
      <c r="N145" s="70"/>
      <c r="O145" s="68"/>
      <c r="P145" s="70"/>
      <c r="Q145" s="68"/>
      <c r="R145" s="70"/>
      <c r="S145" s="68"/>
    </row>
    <row r="146" spans="1:21">
      <c r="D146" s="69"/>
      <c r="E146" s="68"/>
      <c r="F146" s="70"/>
      <c r="G146" s="68"/>
      <c r="H146" s="70"/>
      <c r="I146" s="68"/>
      <c r="J146" s="70"/>
      <c r="K146" s="68"/>
      <c r="L146" s="70"/>
      <c r="M146" s="68"/>
      <c r="N146" s="70"/>
      <c r="O146" s="68"/>
      <c r="P146" s="70"/>
      <c r="Q146" s="68"/>
      <c r="R146" s="70"/>
      <c r="S146" s="68"/>
    </row>
    <row r="147" spans="1:21">
      <c r="A147" s="89"/>
      <c r="B147" s="67"/>
      <c r="C147" s="68"/>
      <c r="D147" s="69"/>
      <c r="E147" s="68"/>
      <c r="F147" s="70"/>
      <c r="G147" s="68"/>
      <c r="H147" s="70"/>
      <c r="I147" s="68"/>
      <c r="J147" s="70"/>
      <c r="K147" s="68"/>
      <c r="L147" s="70"/>
      <c r="M147" s="68"/>
      <c r="N147" s="70"/>
      <c r="O147" s="68"/>
      <c r="P147" s="70"/>
      <c r="Q147" s="68"/>
      <c r="R147" s="70"/>
      <c r="S147" s="68"/>
      <c r="T147" s="84"/>
      <c r="U147" s="81"/>
    </row>
    <row r="148" spans="1:21">
      <c r="A148" s="89"/>
      <c r="B148" s="67"/>
      <c r="C148" s="68"/>
      <c r="D148" s="69"/>
      <c r="E148" s="68"/>
      <c r="F148" s="70"/>
      <c r="G148" s="68"/>
      <c r="H148" s="70"/>
      <c r="I148" s="68"/>
      <c r="J148" s="70"/>
      <c r="K148" s="68"/>
      <c r="L148" s="70"/>
      <c r="M148" s="68"/>
      <c r="N148" s="70"/>
      <c r="O148" s="68"/>
      <c r="P148" s="70"/>
      <c r="Q148" s="68"/>
      <c r="R148" s="70"/>
      <c r="S148" s="68"/>
      <c r="T148" s="84"/>
      <c r="U148" s="81"/>
    </row>
    <row r="149" spans="1:21">
      <c r="A149" s="89"/>
      <c r="B149" s="67"/>
      <c r="C149" s="68"/>
      <c r="D149" s="69"/>
      <c r="E149" s="68"/>
      <c r="F149" s="70"/>
      <c r="G149" s="68"/>
      <c r="H149" s="70"/>
      <c r="I149" s="68"/>
      <c r="J149" s="70"/>
      <c r="K149" s="68"/>
      <c r="L149" s="70"/>
      <c r="M149" s="68"/>
      <c r="N149" s="70"/>
      <c r="O149" s="68"/>
      <c r="P149" s="70"/>
      <c r="Q149" s="68"/>
      <c r="R149" s="70"/>
      <c r="S149" s="68"/>
      <c r="T149" s="84"/>
      <c r="U149" s="81"/>
    </row>
    <row r="150" spans="1:21">
      <c r="A150" s="89"/>
      <c r="B150" s="67"/>
      <c r="C150" s="68"/>
      <c r="D150" s="69"/>
      <c r="E150" s="68"/>
      <c r="F150" s="70"/>
      <c r="G150" s="68"/>
      <c r="H150" s="70"/>
      <c r="I150" s="68"/>
      <c r="J150" s="70"/>
      <c r="K150" s="68"/>
      <c r="L150" s="70"/>
      <c r="M150" s="68"/>
      <c r="N150" s="70"/>
      <c r="O150" s="68"/>
      <c r="P150" s="70"/>
      <c r="Q150" s="68"/>
      <c r="R150" s="70"/>
      <c r="S150" s="68"/>
      <c r="T150" s="84"/>
      <c r="U150" s="81"/>
    </row>
    <row r="151" spans="1:21">
      <c r="A151" s="89"/>
      <c r="B151" s="67"/>
      <c r="C151" s="68"/>
      <c r="D151" s="69"/>
      <c r="E151" s="68"/>
      <c r="F151" s="70"/>
      <c r="G151" s="68"/>
      <c r="H151" s="70"/>
      <c r="I151" s="68"/>
      <c r="J151" s="70"/>
      <c r="K151" s="68"/>
      <c r="L151" s="70"/>
      <c r="M151" s="68"/>
      <c r="N151" s="70"/>
      <c r="O151" s="68"/>
      <c r="P151" s="70"/>
      <c r="Q151" s="68"/>
      <c r="R151" s="70"/>
      <c r="S151" s="68"/>
      <c r="T151" s="84"/>
      <c r="U151" s="81"/>
    </row>
    <row r="152" spans="1:21">
      <c r="A152" s="89"/>
      <c r="B152" s="67"/>
      <c r="C152" s="68"/>
      <c r="D152" s="69"/>
      <c r="E152" s="68"/>
      <c r="F152" s="70"/>
      <c r="G152" s="68"/>
      <c r="H152" s="70"/>
      <c r="I152" s="68"/>
      <c r="J152" s="70"/>
      <c r="K152" s="68"/>
      <c r="L152" s="70"/>
      <c r="M152" s="68"/>
      <c r="N152" s="70"/>
      <c r="O152" s="68"/>
      <c r="P152" s="70"/>
      <c r="Q152" s="68"/>
      <c r="R152" s="70"/>
      <c r="S152" s="68"/>
      <c r="T152" s="84"/>
      <c r="U152" s="81"/>
    </row>
    <row r="153" spans="1:21">
      <c r="A153" s="89"/>
      <c r="B153" s="67"/>
      <c r="C153" s="68"/>
      <c r="D153" s="69"/>
      <c r="E153" s="68"/>
      <c r="F153" s="70"/>
      <c r="G153" s="68"/>
      <c r="H153" s="70"/>
      <c r="I153" s="68"/>
      <c r="J153" s="70"/>
      <c r="K153" s="68"/>
      <c r="L153" s="70"/>
      <c r="M153" s="68"/>
      <c r="N153" s="70"/>
      <c r="O153" s="68"/>
      <c r="P153" s="70"/>
      <c r="Q153" s="68"/>
      <c r="R153" s="70"/>
      <c r="S153" s="68"/>
      <c r="T153" s="84"/>
      <c r="U153" s="81"/>
    </row>
    <row r="154" spans="1:21">
      <c r="A154" s="89"/>
      <c r="B154" s="67"/>
      <c r="C154" s="68"/>
      <c r="D154" s="69"/>
      <c r="E154" s="68"/>
      <c r="F154" s="70"/>
      <c r="G154" s="68"/>
      <c r="H154" s="70"/>
      <c r="I154" s="68"/>
      <c r="J154" s="70"/>
      <c r="K154" s="68"/>
      <c r="L154" s="70"/>
      <c r="M154" s="68"/>
      <c r="N154" s="70"/>
      <c r="O154" s="68"/>
      <c r="P154" s="70"/>
      <c r="Q154" s="68"/>
      <c r="R154" s="70"/>
      <c r="S154" s="68"/>
      <c r="T154" s="84"/>
      <c r="U154" s="81"/>
    </row>
    <row r="155" spans="1:21">
      <c r="A155" s="89"/>
      <c r="B155" s="67"/>
      <c r="C155" s="68"/>
      <c r="D155" s="69"/>
      <c r="E155" s="68"/>
      <c r="F155" s="70"/>
      <c r="G155" s="68"/>
      <c r="H155" s="70"/>
      <c r="I155" s="68"/>
      <c r="J155" s="70"/>
      <c r="K155" s="68"/>
      <c r="L155" s="70"/>
      <c r="M155" s="68"/>
      <c r="N155" s="70"/>
      <c r="O155" s="68"/>
      <c r="P155" s="70"/>
      <c r="Q155" s="68"/>
      <c r="R155" s="70"/>
      <c r="S155" s="68"/>
      <c r="T155" s="84"/>
      <c r="U155" s="81"/>
    </row>
    <row r="156" spans="1:21">
      <c r="A156" s="89"/>
      <c r="B156" s="67"/>
      <c r="C156" s="68"/>
      <c r="D156" s="69"/>
      <c r="E156" s="68"/>
      <c r="F156" s="70"/>
      <c r="G156" s="68"/>
      <c r="H156" s="70"/>
      <c r="I156" s="68"/>
      <c r="J156" s="70"/>
      <c r="K156" s="68"/>
      <c r="L156" s="70"/>
      <c r="M156" s="68"/>
      <c r="N156" s="70"/>
      <c r="O156" s="68"/>
      <c r="P156" s="70"/>
      <c r="Q156" s="68"/>
      <c r="R156" s="70"/>
      <c r="S156" s="68"/>
      <c r="T156" s="84"/>
      <c r="U156" s="81"/>
    </row>
    <row r="157" spans="1:21">
      <c r="A157" s="89"/>
      <c r="B157" s="67"/>
      <c r="C157" s="68"/>
      <c r="D157" s="69"/>
      <c r="E157" s="68"/>
      <c r="F157" s="70"/>
      <c r="G157" s="68"/>
      <c r="H157" s="70"/>
      <c r="I157" s="68"/>
      <c r="J157" s="70"/>
      <c r="K157" s="68"/>
      <c r="L157" s="70"/>
      <c r="M157" s="68"/>
      <c r="N157" s="70"/>
      <c r="O157" s="68"/>
      <c r="P157" s="70"/>
      <c r="Q157" s="68"/>
      <c r="R157" s="70"/>
      <c r="S157" s="68"/>
      <c r="T157" s="84"/>
      <c r="U157" s="81"/>
    </row>
    <row r="158" spans="1:21">
      <c r="A158" s="89"/>
      <c r="B158" s="67"/>
      <c r="C158" s="68"/>
      <c r="D158" s="69"/>
      <c r="E158" s="68"/>
      <c r="F158" s="70"/>
      <c r="G158" s="68"/>
      <c r="H158" s="70"/>
      <c r="I158" s="68"/>
      <c r="J158" s="70"/>
      <c r="K158" s="68"/>
      <c r="L158" s="70"/>
      <c r="M158" s="68"/>
      <c r="N158" s="70"/>
      <c r="O158" s="68"/>
      <c r="P158" s="70"/>
      <c r="Q158" s="68"/>
      <c r="R158" s="70"/>
      <c r="S158" s="68"/>
      <c r="T158" s="84"/>
      <c r="U158" s="81"/>
    </row>
    <row r="159" spans="1:21">
      <c r="A159" s="89"/>
      <c r="B159" s="67"/>
      <c r="C159" s="68"/>
      <c r="D159" s="69"/>
      <c r="E159" s="68"/>
      <c r="F159" s="70"/>
      <c r="G159" s="68"/>
      <c r="H159" s="70"/>
      <c r="I159" s="68"/>
      <c r="J159" s="70"/>
      <c r="K159" s="68"/>
      <c r="L159" s="70"/>
      <c r="M159" s="68"/>
      <c r="N159" s="70"/>
      <c r="O159" s="68"/>
      <c r="P159" s="70"/>
      <c r="Q159" s="68"/>
      <c r="R159" s="70"/>
      <c r="S159" s="68"/>
      <c r="T159" s="84"/>
      <c r="U159" s="81"/>
    </row>
    <row r="160" spans="1:21">
      <c r="A160" s="89"/>
      <c r="B160" s="67"/>
      <c r="C160" s="68"/>
      <c r="D160" s="69"/>
      <c r="E160" s="68"/>
      <c r="F160" s="70"/>
      <c r="G160" s="68"/>
      <c r="H160" s="70"/>
      <c r="I160" s="68"/>
      <c r="J160" s="70"/>
      <c r="K160" s="68"/>
      <c r="L160" s="70"/>
      <c r="M160" s="68"/>
      <c r="N160" s="70"/>
      <c r="O160" s="68"/>
      <c r="P160" s="70"/>
      <c r="Q160" s="68"/>
      <c r="R160" s="70"/>
      <c r="S160" s="68"/>
      <c r="T160" s="84"/>
      <c r="U160" s="81"/>
    </row>
    <row r="161" spans="1:21">
      <c r="A161" s="89"/>
      <c r="B161" s="67"/>
      <c r="C161" s="68"/>
      <c r="D161" s="69"/>
      <c r="E161" s="68"/>
      <c r="F161" s="70"/>
      <c r="G161" s="68"/>
      <c r="H161" s="70"/>
      <c r="I161" s="68"/>
      <c r="J161" s="70"/>
      <c r="K161" s="68"/>
      <c r="L161" s="70"/>
      <c r="M161" s="68"/>
      <c r="N161" s="70"/>
      <c r="O161" s="68"/>
      <c r="P161" s="70"/>
      <c r="Q161" s="68"/>
      <c r="R161" s="70"/>
      <c r="S161" s="68"/>
      <c r="T161" s="84"/>
      <c r="U161" s="81"/>
    </row>
    <row r="162" spans="1:21">
      <c r="A162" s="89"/>
      <c r="B162" s="67"/>
      <c r="C162" s="68"/>
      <c r="D162" s="69"/>
      <c r="E162" s="68"/>
      <c r="F162" s="70"/>
      <c r="G162" s="68"/>
      <c r="H162" s="70"/>
      <c r="I162" s="68"/>
      <c r="J162" s="70"/>
      <c r="K162" s="68"/>
      <c r="L162" s="70"/>
      <c r="M162" s="68"/>
      <c r="N162" s="70"/>
      <c r="O162" s="68"/>
      <c r="P162" s="70"/>
      <c r="Q162" s="68"/>
      <c r="R162" s="70"/>
      <c r="S162" s="68"/>
      <c r="T162" s="84"/>
      <c r="U162" s="81"/>
    </row>
    <row r="163" spans="1:21">
      <c r="A163" s="89"/>
      <c r="B163" s="67"/>
      <c r="C163" s="68"/>
      <c r="D163" s="69"/>
      <c r="E163" s="68"/>
      <c r="F163" s="70"/>
      <c r="G163" s="68"/>
      <c r="H163" s="70"/>
      <c r="I163" s="68"/>
      <c r="J163" s="70"/>
      <c r="K163" s="68"/>
      <c r="L163" s="70"/>
      <c r="M163" s="68"/>
      <c r="N163" s="70"/>
      <c r="O163" s="68"/>
      <c r="P163" s="70"/>
      <c r="Q163" s="68"/>
      <c r="R163" s="70"/>
      <c r="S163" s="68"/>
      <c r="T163" s="84"/>
      <c r="U163" s="81"/>
    </row>
    <row r="164" spans="1:21">
      <c r="A164" s="89"/>
      <c r="B164" s="67"/>
      <c r="C164" s="68"/>
      <c r="D164" s="69"/>
      <c r="E164" s="68"/>
      <c r="F164" s="70"/>
      <c r="G164" s="68"/>
      <c r="H164" s="70"/>
      <c r="I164" s="68"/>
      <c r="J164" s="70"/>
      <c r="K164" s="68"/>
      <c r="L164" s="70"/>
      <c r="M164" s="68"/>
      <c r="N164" s="70"/>
      <c r="O164" s="68"/>
      <c r="P164" s="70"/>
      <c r="Q164" s="68"/>
      <c r="R164" s="70"/>
      <c r="S164" s="68"/>
      <c r="T164" s="84"/>
      <c r="U164" s="81"/>
    </row>
    <row r="165" spans="1:21">
      <c r="A165" s="89"/>
      <c r="B165" s="67"/>
      <c r="C165" s="68"/>
      <c r="D165" s="69"/>
      <c r="E165" s="68"/>
      <c r="F165" s="70"/>
      <c r="G165" s="68"/>
      <c r="H165" s="70"/>
      <c r="I165" s="68"/>
      <c r="J165" s="70"/>
      <c r="K165" s="68"/>
      <c r="L165" s="70"/>
      <c r="M165" s="68"/>
      <c r="N165" s="70"/>
      <c r="O165" s="68"/>
      <c r="P165" s="70"/>
      <c r="Q165" s="68"/>
      <c r="R165" s="70"/>
      <c r="S165" s="68"/>
      <c r="T165" s="84"/>
      <c r="U165" s="81"/>
    </row>
    <row r="166" spans="1:21">
      <c r="A166" s="89"/>
      <c r="B166" s="67"/>
      <c r="C166" s="68"/>
      <c r="D166" s="69"/>
      <c r="E166" s="68"/>
      <c r="F166" s="70"/>
      <c r="G166" s="68"/>
      <c r="H166" s="70"/>
      <c r="I166" s="68"/>
      <c r="J166" s="70"/>
      <c r="K166" s="68"/>
      <c r="L166" s="70"/>
      <c r="M166" s="68"/>
      <c r="N166" s="70"/>
      <c r="O166" s="68"/>
      <c r="P166" s="70"/>
      <c r="Q166" s="68"/>
      <c r="R166" s="70"/>
      <c r="S166" s="68"/>
      <c r="T166" s="84"/>
      <c r="U166" s="81"/>
    </row>
    <row r="167" spans="1:21">
      <c r="A167" s="89"/>
      <c r="B167" s="67"/>
      <c r="C167" s="68"/>
      <c r="D167" s="69"/>
      <c r="E167" s="68"/>
      <c r="F167" s="70"/>
      <c r="G167" s="68"/>
      <c r="H167" s="70"/>
      <c r="I167" s="68"/>
      <c r="J167" s="70"/>
      <c r="K167" s="68"/>
      <c r="L167" s="70"/>
      <c r="M167" s="68"/>
      <c r="N167" s="70"/>
      <c r="O167" s="68"/>
      <c r="P167" s="70"/>
      <c r="Q167" s="68"/>
      <c r="R167" s="70"/>
      <c r="S167" s="68"/>
      <c r="T167" s="84"/>
      <c r="U167" s="81"/>
    </row>
    <row r="168" spans="1:21">
      <c r="A168" s="89"/>
      <c r="B168" s="67"/>
      <c r="C168" s="68"/>
      <c r="D168" s="69"/>
      <c r="E168" s="68"/>
      <c r="F168" s="70"/>
      <c r="G168" s="68"/>
      <c r="H168" s="70"/>
      <c r="I168" s="68"/>
      <c r="J168" s="70"/>
      <c r="K168" s="68"/>
      <c r="L168" s="70"/>
      <c r="M168" s="68"/>
      <c r="N168" s="70"/>
      <c r="O168" s="68"/>
      <c r="P168" s="70"/>
      <c r="Q168" s="68"/>
      <c r="R168" s="70"/>
      <c r="S168" s="68"/>
      <c r="T168" s="84"/>
      <c r="U168" s="81"/>
    </row>
    <row r="169" spans="1:21">
      <c r="A169" s="89"/>
      <c r="B169" s="67"/>
      <c r="C169" s="68"/>
      <c r="D169" s="69"/>
      <c r="E169" s="68"/>
      <c r="F169" s="70"/>
      <c r="G169" s="68"/>
      <c r="H169" s="70"/>
      <c r="I169" s="68"/>
      <c r="J169" s="70"/>
      <c r="K169" s="68"/>
      <c r="L169" s="70"/>
      <c r="M169" s="68"/>
      <c r="N169" s="70"/>
      <c r="O169" s="68"/>
      <c r="P169" s="70"/>
      <c r="Q169" s="68"/>
      <c r="R169" s="70"/>
      <c r="S169" s="68"/>
      <c r="T169" s="84"/>
      <c r="U169" s="81"/>
    </row>
    <row r="170" spans="1:21">
      <c r="A170" s="89"/>
      <c r="B170" s="67"/>
      <c r="C170" s="68"/>
      <c r="D170" s="69"/>
      <c r="E170" s="68"/>
      <c r="F170" s="70"/>
      <c r="G170" s="68"/>
      <c r="H170" s="70"/>
      <c r="I170" s="68"/>
      <c r="J170" s="70"/>
      <c r="K170" s="68"/>
      <c r="L170" s="70"/>
      <c r="M170" s="68"/>
      <c r="N170" s="70"/>
      <c r="O170" s="68"/>
      <c r="P170" s="70"/>
      <c r="Q170" s="68"/>
      <c r="R170" s="70"/>
      <c r="S170" s="68"/>
      <c r="T170" s="84"/>
      <c r="U170" s="81"/>
    </row>
    <row r="171" spans="1:21">
      <c r="A171" s="89"/>
      <c r="B171" s="67"/>
      <c r="C171" s="68"/>
      <c r="D171" s="69"/>
      <c r="E171" s="68"/>
      <c r="F171" s="70"/>
      <c r="G171" s="68"/>
      <c r="H171" s="70"/>
      <c r="I171" s="68"/>
      <c r="J171" s="70"/>
      <c r="K171" s="68"/>
      <c r="L171" s="70"/>
      <c r="M171" s="68"/>
      <c r="N171" s="70"/>
      <c r="O171" s="68"/>
      <c r="P171" s="70"/>
      <c r="Q171" s="68"/>
      <c r="R171" s="70"/>
      <c r="S171" s="68"/>
      <c r="T171" s="84"/>
      <c r="U171" s="81"/>
    </row>
    <row r="172" spans="1:21">
      <c r="A172" s="89"/>
      <c r="B172" s="67"/>
      <c r="C172" s="68"/>
      <c r="D172" s="69"/>
      <c r="E172" s="68"/>
      <c r="F172" s="70"/>
      <c r="G172" s="68"/>
      <c r="H172" s="70"/>
      <c r="I172" s="68"/>
      <c r="J172" s="70"/>
      <c r="K172" s="68"/>
      <c r="L172" s="70"/>
      <c r="M172" s="68"/>
      <c r="N172" s="70"/>
      <c r="O172" s="68"/>
      <c r="P172" s="70"/>
      <c r="Q172" s="68"/>
      <c r="R172" s="70"/>
      <c r="S172" s="68"/>
      <c r="T172" s="84"/>
      <c r="U172" s="81"/>
    </row>
    <row r="173" spans="1:21">
      <c r="A173" s="89"/>
      <c r="B173" s="67"/>
      <c r="C173" s="68"/>
      <c r="D173" s="69"/>
      <c r="E173" s="68"/>
      <c r="F173" s="70"/>
      <c r="G173" s="68"/>
      <c r="H173" s="70"/>
      <c r="I173" s="68"/>
      <c r="J173" s="70"/>
      <c r="K173" s="68"/>
      <c r="L173" s="70"/>
      <c r="M173" s="68"/>
      <c r="N173" s="70"/>
      <c r="O173" s="68"/>
      <c r="P173" s="70"/>
      <c r="Q173" s="68"/>
      <c r="R173" s="70"/>
      <c r="S173" s="68"/>
      <c r="T173" s="84"/>
      <c r="U173" s="81"/>
    </row>
    <row r="174" spans="1:21">
      <c r="A174" s="89"/>
      <c r="B174" s="67"/>
      <c r="C174" s="68"/>
      <c r="D174" s="69"/>
      <c r="E174" s="68"/>
      <c r="F174" s="70"/>
      <c r="G174" s="68"/>
      <c r="H174" s="70"/>
      <c r="I174" s="68"/>
      <c r="J174" s="70"/>
      <c r="K174" s="68"/>
      <c r="L174" s="70"/>
      <c r="M174" s="68"/>
      <c r="N174" s="70"/>
      <c r="O174" s="68"/>
      <c r="P174" s="70"/>
      <c r="Q174" s="68"/>
      <c r="R174" s="70"/>
      <c r="S174" s="68"/>
      <c r="T174" s="84"/>
      <c r="U174" s="81"/>
    </row>
    <row r="175" spans="1:21">
      <c r="A175" s="89"/>
      <c r="B175" s="67"/>
      <c r="C175" s="68"/>
      <c r="D175" s="69"/>
      <c r="E175" s="68"/>
      <c r="F175" s="70"/>
      <c r="G175" s="68"/>
      <c r="H175" s="70"/>
      <c r="I175" s="68"/>
      <c r="J175" s="70"/>
      <c r="K175" s="68"/>
      <c r="L175" s="70"/>
      <c r="M175" s="68"/>
      <c r="N175" s="70"/>
      <c r="O175" s="68"/>
      <c r="P175" s="70"/>
      <c r="Q175" s="68"/>
      <c r="R175" s="70"/>
      <c r="S175" s="68"/>
      <c r="T175" s="84"/>
      <c r="U175" s="81"/>
    </row>
    <row r="176" spans="1:21">
      <c r="A176" s="89"/>
      <c r="B176" s="67"/>
      <c r="C176" s="68"/>
      <c r="D176" s="69"/>
      <c r="E176" s="68"/>
      <c r="F176" s="70"/>
      <c r="G176" s="68"/>
      <c r="H176" s="70"/>
      <c r="I176" s="68"/>
      <c r="J176" s="70"/>
      <c r="K176" s="68"/>
      <c r="L176" s="70"/>
      <c r="M176" s="68"/>
      <c r="N176" s="70"/>
      <c r="O176" s="68"/>
      <c r="P176" s="70"/>
      <c r="Q176" s="68"/>
      <c r="R176" s="70"/>
      <c r="S176" s="68"/>
      <c r="T176" s="84"/>
      <c r="U176" s="81"/>
    </row>
    <row r="177" spans="1:21">
      <c r="A177" s="89"/>
      <c r="B177" s="67"/>
      <c r="C177" s="68"/>
      <c r="D177" s="69"/>
      <c r="E177" s="68"/>
      <c r="F177" s="70"/>
      <c r="G177" s="68"/>
      <c r="H177" s="70"/>
      <c r="I177" s="68"/>
      <c r="J177" s="70"/>
      <c r="K177" s="68"/>
      <c r="L177" s="70"/>
      <c r="M177" s="68"/>
      <c r="N177" s="70"/>
      <c r="O177" s="68"/>
      <c r="P177" s="70"/>
      <c r="Q177" s="68"/>
      <c r="R177" s="70"/>
      <c r="S177" s="68"/>
      <c r="T177" s="84"/>
      <c r="U177" s="81"/>
    </row>
    <row r="178" spans="1:21">
      <c r="A178" s="89"/>
      <c r="B178" s="67"/>
      <c r="C178" s="68"/>
      <c r="D178" s="69"/>
      <c r="E178" s="68"/>
      <c r="F178" s="70"/>
      <c r="G178" s="68"/>
      <c r="H178" s="70"/>
      <c r="I178" s="68"/>
      <c r="J178" s="70"/>
      <c r="K178" s="68"/>
      <c r="L178" s="70"/>
      <c r="M178" s="68"/>
      <c r="N178" s="70"/>
      <c r="O178" s="68"/>
      <c r="P178" s="70"/>
      <c r="Q178" s="68"/>
      <c r="R178" s="70"/>
      <c r="S178" s="68"/>
      <c r="T178" s="84"/>
      <c r="U178" s="81"/>
    </row>
    <row r="179" spans="1:21">
      <c r="A179" s="89"/>
      <c r="B179" s="67"/>
      <c r="C179" s="68"/>
      <c r="D179" s="69"/>
      <c r="E179" s="68"/>
      <c r="F179" s="70"/>
      <c r="G179" s="68"/>
      <c r="H179" s="70"/>
      <c r="I179" s="68"/>
      <c r="J179" s="70"/>
      <c r="K179" s="68"/>
      <c r="L179" s="70"/>
      <c r="M179" s="68"/>
      <c r="N179" s="70"/>
      <c r="O179" s="68"/>
      <c r="P179" s="70"/>
      <c r="Q179" s="68"/>
      <c r="R179" s="70"/>
      <c r="S179" s="68"/>
      <c r="T179" s="84"/>
      <c r="U179" s="81"/>
    </row>
    <row r="180" spans="1:21">
      <c r="A180" s="89"/>
      <c r="B180" s="67"/>
      <c r="C180" s="68"/>
      <c r="D180" s="69"/>
      <c r="E180" s="68"/>
      <c r="F180" s="70"/>
      <c r="G180" s="68"/>
      <c r="H180" s="70"/>
      <c r="I180" s="68"/>
      <c r="J180" s="70"/>
      <c r="K180" s="68"/>
      <c r="L180" s="70"/>
      <c r="M180" s="68"/>
      <c r="N180" s="70"/>
      <c r="O180" s="68"/>
      <c r="P180" s="70"/>
      <c r="Q180" s="68"/>
      <c r="R180" s="70"/>
      <c r="S180" s="68"/>
      <c r="T180" s="84"/>
      <c r="U180" s="81"/>
    </row>
    <row r="181" spans="1:21">
      <c r="A181" s="89"/>
      <c r="B181" s="67"/>
      <c r="C181" s="68"/>
      <c r="D181" s="69"/>
      <c r="E181" s="68"/>
      <c r="F181" s="70"/>
      <c r="G181" s="68"/>
      <c r="H181" s="70"/>
      <c r="I181" s="68"/>
      <c r="J181" s="70"/>
      <c r="K181" s="68"/>
      <c r="L181" s="70"/>
      <c r="M181" s="68"/>
      <c r="N181" s="70"/>
      <c r="O181" s="68"/>
      <c r="P181" s="70"/>
      <c r="Q181" s="68"/>
      <c r="R181" s="70"/>
      <c r="S181" s="68"/>
      <c r="T181" s="84"/>
      <c r="U181" s="81"/>
    </row>
    <row r="182" spans="1:21">
      <c r="A182" s="89"/>
      <c r="B182" s="67"/>
      <c r="C182" s="68"/>
      <c r="D182" s="69"/>
      <c r="E182" s="68"/>
      <c r="F182" s="70"/>
      <c r="G182" s="68"/>
      <c r="H182" s="70"/>
      <c r="I182" s="68"/>
      <c r="J182" s="70"/>
      <c r="K182" s="68"/>
      <c r="L182" s="70"/>
      <c r="M182" s="68"/>
      <c r="N182" s="70"/>
      <c r="O182" s="68"/>
      <c r="P182" s="70"/>
      <c r="Q182" s="68"/>
      <c r="R182" s="70"/>
      <c r="S182" s="68"/>
      <c r="T182" s="84"/>
      <c r="U182" s="81"/>
    </row>
    <row r="183" spans="1:21">
      <c r="A183" s="89"/>
      <c r="B183" s="67"/>
      <c r="C183" s="68"/>
      <c r="D183" s="69"/>
      <c r="E183" s="68"/>
      <c r="F183" s="70"/>
      <c r="G183" s="68"/>
      <c r="H183" s="70"/>
      <c r="I183" s="68"/>
      <c r="J183" s="70"/>
      <c r="K183" s="68"/>
      <c r="L183" s="70"/>
      <c r="M183" s="68"/>
      <c r="N183" s="70"/>
      <c r="O183" s="68"/>
      <c r="P183" s="70"/>
      <c r="Q183" s="68"/>
      <c r="R183" s="70"/>
      <c r="S183" s="68"/>
      <c r="T183" s="84"/>
      <c r="U183" s="81"/>
    </row>
    <row r="184" spans="1:21">
      <c r="A184" s="89"/>
      <c r="B184" s="67"/>
      <c r="C184" s="68"/>
      <c r="D184" s="69"/>
      <c r="E184" s="68"/>
      <c r="F184" s="70"/>
      <c r="G184" s="68"/>
      <c r="H184" s="70"/>
      <c r="I184" s="68"/>
      <c r="J184" s="70"/>
      <c r="K184" s="68"/>
      <c r="L184" s="70"/>
      <c r="M184" s="68"/>
      <c r="N184" s="70"/>
      <c r="O184" s="68"/>
      <c r="P184" s="70"/>
      <c r="Q184" s="68"/>
      <c r="R184" s="70"/>
      <c r="S184" s="68"/>
      <c r="T184" s="84"/>
      <c r="U184" s="81"/>
    </row>
    <row r="185" spans="1:21">
      <c r="A185" s="89"/>
      <c r="B185" s="67"/>
      <c r="C185" s="68"/>
      <c r="D185" s="69"/>
      <c r="E185" s="68"/>
      <c r="F185" s="70"/>
      <c r="G185" s="68"/>
      <c r="H185" s="70"/>
      <c r="I185" s="68"/>
      <c r="J185" s="70"/>
      <c r="K185" s="68"/>
      <c r="L185" s="70"/>
      <c r="M185" s="68"/>
      <c r="N185" s="70"/>
      <c r="O185" s="68"/>
      <c r="P185" s="70"/>
      <c r="Q185" s="68"/>
      <c r="R185" s="70"/>
      <c r="S185" s="68"/>
      <c r="T185" s="84"/>
      <c r="U185" s="81"/>
    </row>
    <row r="186" spans="1:21">
      <c r="A186" s="89"/>
      <c r="B186" s="67"/>
      <c r="C186" s="68"/>
      <c r="D186" s="69"/>
      <c r="E186" s="68"/>
      <c r="F186" s="70"/>
      <c r="G186" s="68"/>
      <c r="H186" s="70"/>
      <c r="I186" s="68"/>
      <c r="J186" s="70"/>
      <c r="K186" s="68"/>
      <c r="L186" s="70"/>
      <c r="M186" s="68"/>
      <c r="N186" s="70"/>
      <c r="O186" s="68"/>
      <c r="P186" s="70"/>
      <c r="Q186" s="68"/>
      <c r="R186" s="70"/>
      <c r="S186" s="68"/>
      <c r="T186" s="84"/>
      <c r="U186" s="81"/>
    </row>
    <row r="187" spans="1:21">
      <c r="A187" s="89"/>
      <c r="B187" s="67"/>
      <c r="C187" s="68"/>
      <c r="D187" s="69"/>
      <c r="E187" s="68"/>
      <c r="F187" s="70"/>
      <c r="G187" s="68"/>
      <c r="H187" s="70"/>
      <c r="I187" s="68"/>
      <c r="J187" s="70"/>
      <c r="K187" s="68"/>
      <c r="L187" s="70"/>
      <c r="M187" s="68"/>
      <c r="N187" s="70"/>
      <c r="O187" s="68"/>
      <c r="P187" s="70"/>
      <c r="Q187" s="68"/>
      <c r="R187" s="70"/>
      <c r="S187" s="68"/>
      <c r="T187" s="84"/>
      <c r="U187" s="81"/>
    </row>
    <row r="188" spans="1:21">
      <c r="A188" s="89"/>
      <c r="B188" s="67"/>
      <c r="C188" s="68"/>
      <c r="D188" s="69"/>
      <c r="E188" s="68"/>
      <c r="F188" s="70"/>
      <c r="G188" s="68"/>
      <c r="H188" s="70"/>
      <c r="I188" s="68"/>
      <c r="J188" s="70"/>
      <c r="K188" s="68"/>
      <c r="L188" s="70"/>
      <c r="M188" s="68"/>
      <c r="N188" s="70"/>
      <c r="O188" s="68"/>
      <c r="P188" s="70"/>
      <c r="Q188" s="68"/>
      <c r="R188" s="70"/>
      <c r="S188" s="68"/>
      <c r="T188" s="84"/>
      <c r="U188" s="81"/>
    </row>
    <row r="189" spans="1:21">
      <c r="A189" s="89"/>
      <c r="B189" s="67"/>
      <c r="C189" s="68"/>
      <c r="D189" s="69"/>
      <c r="E189" s="68"/>
      <c r="F189" s="70"/>
      <c r="G189" s="68"/>
      <c r="H189" s="70"/>
      <c r="I189" s="68"/>
      <c r="J189" s="70"/>
      <c r="K189" s="68"/>
      <c r="L189" s="70"/>
      <c r="M189" s="68"/>
      <c r="N189" s="70"/>
      <c r="O189" s="68"/>
      <c r="P189" s="70"/>
      <c r="Q189" s="68"/>
      <c r="R189" s="70"/>
      <c r="S189" s="68"/>
      <c r="T189" s="84"/>
      <c r="U189" s="81"/>
    </row>
    <row r="190" spans="1:21">
      <c r="A190" s="89"/>
      <c r="B190" s="67"/>
      <c r="C190" s="68"/>
      <c r="D190" s="69"/>
      <c r="E190" s="68"/>
      <c r="F190" s="70"/>
      <c r="G190" s="68"/>
      <c r="H190" s="70"/>
      <c r="I190" s="68"/>
      <c r="J190" s="70"/>
      <c r="K190" s="68"/>
      <c r="L190" s="70"/>
      <c r="M190" s="68"/>
      <c r="N190" s="70"/>
      <c r="O190" s="68"/>
      <c r="P190" s="70"/>
      <c r="Q190" s="68"/>
      <c r="R190" s="70"/>
      <c r="S190" s="68"/>
      <c r="T190" s="84"/>
      <c r="U190" s="81"/>
    </row>
    <row r="191" spans="1:21">
      <c r="A191" s="89"/>
      <c r="B191" s="67"/>
      <c r="C191" s="68"/>
      <c r="D191" s="69"/>
      <c r="E191" s="68"/>
      <c r="F191" s="70"/>
      <c r="G191" s="68"/>
      <c r="H191" s="70"/>
      <c r="I191" s="68"/>
      <c r="J191" s="70"/>
      <c r="K191" s="68"/>
      <c r="L191" s="70"/>
      <c r="M191" s="68"/>
      <c r="N191" s="70"/>
      <c r="O191" s="68"/>
      <c r="P191" s="70"/>
      <c r="Q191" s="68"/>
      <c r="R191" s="70"/>
      <c r="S191" s="68"/>
      <c r="T191" s="84"/>
      <c r="U191" s="81"/>
    </row>
    <row r="192" spans="1:21">
      <c r="A192" s="89"/>
      <c r="B192" s="67"/>
      <c r="C192" s="68"/>
      <c r="D192" s="69"/>
      <c r="E192" s="68"/>
      <c r="F192" s="70"/>
      <c r="G192" s="68"/>
      <c r="H192" s="70"/>
      <c r="I192" s="68"/>
      <c r="J192" s="70"/>
      <c r="K192" s="68"/>
      <c r="L192" s="70"/>
      <c r="M192" s="68"/>
      <c r="N192" s="70"/>
      <c r="O192" s="68"/>
      <c r="P192" s="70"/>
      <c r="Q192" s="68"/>
      <c r="R192" s="70"/>
      <c r="S192" s="68"/>
      <c r="T192" s="84"/>
      <c r="U192" s="81"/>
    </row>
    <row r="193" spans="1:21">
      <c r="A193" s="89"/>
      <c r="B193" s="67"/>
      <c r="C193" s="68"/>
      <c r="D193" s="69"/>
      <c r="E193" s="68"/>
      <c r="F193" s="70"/>
      <c r="G193" s="68"/>
      <c r="H193" s="70"/>
      <c r="I193" s="68"/>
      <c r="J193" s="70"/>
      <c r="K193" s="68"/>
      <c r="L193" s="70"/>
      <c r="M193" s="68"/>
      <c r="N193" s="70"/>
      <c r="O193" s="68"/>
      <c r="P193" s="70"/>
      <c r="Q193" s="68"/>
      <c r="R193" s="70"/>
      <c r="S193" s="68"/>
      <c r="T193" s="84"/>
      <c r="U193" s="81"/>
    </row>
    <row r="194" spans="1:21">
      <c r="A194" s="89"/>
      <c r="B194" s="67"/>
      <c r="C194" s="68"/>
      <c r="D194" s="69"/>
      <c r="E194" s="68"/>
      <c r="F194" s="70"/>
      <c r="G194" s="68"/>
      <c r="H194" s="70"/>
      <c r="I194" s="68"/>
      <c r="J194" s="70"/>
      <c r="K194" s="68"/>
      <c r="L194" s="70"/>
      <c r="M194" s="68"/>
      <c r="N194" s="70"/>
      <c r="O194" s="68"/>
      <c r="P194" s="70"/>
      <c r="Q194" s="68"/>
      <c r="R194" s="70"/>
      <c r="S194" s="68"/>
      <c r="T194" s="84"/>
      <c r="U194" s="81"/>
    </row>
    <row r="195" spans="1:21">
      <c r="A195" s="89"/>
      <c r="B195" s="67"/>
      <c r="C195" s="68"/>
      <c r="D195" s="69"/>
      <c r="E195" s="68"/>
      <c r="F195" s="70"/>
      <c r="G195" s="68"/>
      <c r="H195" s="70"/>
      <c r="I195" s="68"/>
      <c r="J195" s="70"/>
      <c r="K195" s="68"/>
      <c r="L195" s="70"/>
      <c r="M195" s="68"/>
      <c r="N195" s="70"/>
      <c r="O195" s="68"/>
      <c r="P195" s="70"/>
      <c r="Q195" s="68"/>
      <c r="R195" s="70"/>
      <c r="S195" s="68"/>
      <c r="T195" s="84"/>
      <c r="U195" s="81"/>
    </row>
    <row r="196" spans="1:21">
      <c r="A196" s="89"/>
      <c r="B196" s="67"/>
      <c r="C196" s="68"/>
      <c r="D196" s="69"/>
      <c r="E196" s="68"/>
      <c r="F196" s="70"/>
      <c r="G196" s="68"/>
      <c r="H196" s="70"/>
      <c r="I196" s="68"/>
      <c r="J196" s="70"/>
      <c r="K196" s="68"/>
      <c r="L196" s="70"/>
      <c r="M196" s="68"/>
      <c r="N196" s="70"/>
      <c r="O196" s="68"/>
      <c r="P196" s="70"/>
      <c r="Q196" s="68"/>
      <c r="R196" s="70"/>
      <c r="S196" s="68"/>
      <c r="T196" s="84"/>
      <c r="U196" s="81"/>
    </row>
    <row r="197" spans="1:21">
      <c r="A197" s="89"/>
      <c r="B197" s="67"/>
      <c r="C197" s="68"/>
      <c r="D197" s="69"/>
      <c r="E197" s="68"/>
      <c r="F197" s="70"/>
      <c r="G197" s="68"/>
      <c r="H197" s="70"/>
      <c r="I197" s="68"/>
      <c r="J197" s="70"/>
      <c r="K197" s="68"/>
      <c r="L197" s="70"/>
      <c r="M197" s="68"/>
      <c r="N197" s="70"/>
      <c r="O197" s="68"/>
      <c r="P197" s="70"/>
      <c r="Q197" s="68"/>
      <c r="R197" s="70"/>
      <c r="S197" s="68"/>
      <c r="T197" s="84"/>
      <c r="U197" s="81"/>
    </row>
    <row r="198" spans="1:21">
      <c r="A198" s="89"/>
      <c r="B198" s="67"/>
      <c r="C198" s="68"/>
      <c r="D198" s="69"/>
      <c r="E198" s="68"/>
      <c r="F198" s="70"/>
      <c r="G198" s="68"/>
      <c r="H198" s="70"/>
      <c r="I198" s="68"/>
      <c r="J198" s="70"/>
      <c r="K198" s="68"/>
      <c r="L198" s="70"/>
      <c r="M198" s="68"/>
      <c r="N198" s="70"/>
      <c r="O198" s="68"/>
      <c r="P198" s="70"/>
      <c r="Q198" s="68"/>
      <c r="R198" s="70"/>
      <c r="S198" s="68"/>
      <c r="T198" s="84"/>
      <c r="U198" s="81"/>
    </row>
    <row r="199" spans="1:21">
      <c r="A199" s="89"/>
      <c r="B199" s="67"/>
      <c r="C199" s="68"/>
      <c r="D199" s="69"/>
      <c r="E199" s="68"/>
      <c r="F199" s="70"/>
      <c r="G199" s="68"/>
      <c r="H199" s="70"/>
      <c r="I199" s="68"/>
      <c r="J199" s="70"/>
      <c r="K199" s="68"/>
      <c r="L199" s="70"/>
      <c r="M199" s="68"/>
      <c r="N199" s="70"/>
      <c r="O199" s="68"/>
      <c r="P199" s="70"/>
      <c r="Q199" s="68"/>
      <c r="R199" s="70"/>
      <c r="S199" s="68"/>
      <c r="T199" s="84"/>
      <c r="U199" s="81"/>
    </row>
    <row r="200" spans="1:21">
      <c r="A200" s="89"/>
      <c r="B200" s="67"/>
      <c r="C200" s="68"/>
      <c r="D200" s="69"/>
      <c r="E200" s="68"/>
      <c r="F200" s="70"/>
      <c r="G200" s="68"/>
      <c r="H200" s="70"/>
      <c r="I200" s="68"/>
      <c r="J200" s="70"/>
      <c r="K200" s="68"/>
      <c r="L200" s="70"/>
      <c r="M200" s="68"/>
      <c r="N200" s="70"/>
      <c r="O200" s="68"/>
      <c r="P200" s="70"/>
      <c r="Q200" s="68"/>
      <c r="R200" s="70"/>
      <c r="S200" s="68"/>
      <c r="T200" s="84"/>
      <c r="U200" s="81"/>
    </row>
    <row r="201" spans="1:21">
      <c r="A201" s="89"/>
      <c r="B201" s="67"/>
      <c r="C201" s="68"/>
      <c r="D201" s="69"/>
      <c r="E201" s="68"/>
      <c r="F201" s="70"/>
      <c r="G201" s="68"/>
      <c r="H201" s="70"/>
      <c r="I201" s="68"/>
      <c r="J201" s="70"/>
      <c r="K201" s="68"/>
      <c r="L201" s="70"/>
      <c r="M201" s="68"/>
      <c r="N201" s="70"/>
      <c r="O201" s="68"/>
      <c r="P201" s="70"/>
      <c r="Q201" s="68"/>
      <c r="R201" s="70"/>
      <c r="S201" s="68"/>
      <c r="T201" s="84"/>
      <c r="U201" s="81"/>
    </row>
    <row r="202" spans="1:21">
      <c r="A202" s="89"/>
      <c r="B202" s="67"/>
      <c r="C202" s="68"/>
      <c r="D202" s="69"/>
      <c r="E202" s="68"/>
      <c r="F202" s="70"/>
      <c r="G202" s="68"/>
      <c r="H202" s="70"/>
      <c r="I202" s="68"/>
      <c r="J202" s="70"/>
      <c r="K202" s="68"/>
      <c r="L202" s="70"/>
      <c r="M202" s="68"/>
      <c r="N202" s="70"/>
      <c r="O202" s="68"/>
      <c r="P202" s="70"/>
      <c r="Q202" s="68"/>
      <c r="R202" s="70"/>
      <c r="S202" s="68"/>
      <c r="T202" s="84"/>
      <c r="U202" s="81"/>
    </row>
    <row r="203" spans="1:21">
      <c r="A203" s="89"/>
      <c r="B203" s="67"/>
      <c r="C203" s="68"/>
      <c r="D203" s="69"/>
      <c r="E203" s="68"/>
      <c r="F203" s="70"/>
      <c r="G203" s="68"/>
      <c r="H203" s="70"/>
      <c r="I203" s="68"/>
      <c r="J203" s="70"/>
      <c r="K203" s="68"/>
      <c r="L203" s="70"/>
      <c r="M203" s="68"/>
      <c r="N203" s="70"/>
      <c r="O203" s="68"/>
      <c r="P203" s="70"/>
      <c r="Q203" s="68"/>
      <c r="R203" s="70"/>
      <c r="S203" s="68"/>
      <c r="T203" s="84"/>
      <c r="U203" s="81"/>
    </row>
    <row r="204" spans="1:21">
      <c r="A204" s="89"/>
      <c r="B204" s="67"/>
      <c r="C204" s="68"/>
      <c r="D204" s="69"/>
      <c r="E204" s="68"/>
      <c r="F204" s="70"/>
      <c r="G204" s="68"/>
      <c r="H204" s="70"/>
      <c r="I204" s="68"/>
      <c r="J204" s="70"/>
      <c r="K204" s="68"/>
      <c r="L204" s="70"/>
      <c r="M204" s="68"/>
      <c r="N204" s="70"/>
      <c r="O204" s="68"/>
      <c r="P204" s="70"/>
      <c r="Q204" s="68"/>
      <c r="R204" s="70"/>
      <c r="S204" s="68"/>
      <c r="T204" s="84"/>
      <c r="U204" s="81"/>
    </row>
    <row r="205" spans="1:21">
      <c r="A205" s="89"/>
      <c r="B205" s="67"/>
      <c r="C205" s="68"/>
      <c r="D205" s="69"/>
      <c r="E205" s="68"/>
      <c r="F205" s="70"/>
      <c r="G205" s="68"/>
      <c r="H205" s="70"/>
      <c r="I205" s="68"/>
      <c r="J205" s="70"/>
      <c r="K205" s="68"/>
      <c r="L205" s="70"/>
      <c r="M205" s="68"/>
      <c r="N205" s="70"/>
      <c r="O205" s="68"/>
      <c r="P205" s="70"/>
      <c r="Q205" s="68"/>
      <c r="R205" s="70"/>
      <c r="S205" s="68"/>
      <c r="T205" s="84"/>
      <c r="U205" s="81"/>
    </row>
    <row r="206" spans="1:21">
      <c r="A206" s="89"/>
      <c r="B206" s="67"/>
      <c r="C206" s="68"/>
      <c r="D206" s="69"/>
      <c r="E206" s="68"/>
      <c r="F206" s="70"/>
      <c r="G206" s="68"/>
      <c r="H206" s="70"/>
      <c r="I206" s="68"/>
      <c r="J206" s="70"/>
      <c r="K206" s="68"/>
      <c r="L206" s="70"/>
      <c r="M206" s="68"/>
      <c r="N206" s="70"/>
      <c r="O206" s="68"/>
      <c r="P206" s="70"/>
      <c r="Q206" s="68"/>
      <c r="R206" s="70"/>
      <c r="S206" s="68"/>
      <c r="T206" s="84"/>
      <c r="U206" s="81"/>
    </row>
    <row r="207" spans="1:21">
      <c r="A207" s="89"/>
      <c r="B207" s="67"/>
      <c r="C207" s="68"/>
      <c r="D207" s="69"/>
      <c r="E207" s="68"/>
      <c r="F207" s="70"/>
      <c r="G207" s="68"/>
      <c r="H207" s="70"/>
      <c r="I207" s="68"/>
      <c r="J207" s="70"/>
      <c r="K207" s="68"/>
      <c r="L207" s="70"/>
      <c r="M207" s="68"/>
      <c r="N207" s="70"/>
      <c r="O207" s="68"/>
      <c r="P207" s="70"/>
      <c r="Q207" s="68"/>
      <c r="R207" s="70"/>
      <c r="S207" s="68"/>
      <c r="T207" s="84"/>
      <c r="U207" s="81"/>
    </row>
    <row r="208" spans="1:21">
      <c r="A208" s="89"/>
      <c r="B208" s="67"/>
      <c r="C208" s="68"/>
      <c r="D208" s="69"/>
      <c r="E208" s="68"/>
      <c r="F208" s="70"/>
      <c r="G208" s="68"/>
      <c r="H208" s="70"/>
      <c r="I208" s="68"/>
      <c r="J208" s="70"/>
      <c r="K208" s="68"/>
      <c r="L208" s="70"/>
      <c r="M208" s="68"/>
      <c r="N208" s="70"/>
      <c r="O208" s="68"/>
      <c r="P208" s="70"/>
      <c r="Q208" s="68"/>
      <c r="R208" s="70"/>
      <c r="S208" s="68"/>
      <c r="T208" s="84"/>
      <c r="U208" s="81"/>
    </row>
    <row r="209" spans="1:21">
      <c r="A209" s="89"/>
      <c r="B209" s="67"/>
      <c r="C209" s="68"/>
      <c r="D209" s="69"/>
      <c r="E209" s="68"/>
      <c r="F209" s="70"/>
      <c r="G209" s="68"/>
      <c r="H209" s="70"/>
      <c r="I209" s="68"/>
      <c r="J209" s="70"/>
      <c r="K209" s="68"/>
      <c r="L209" s="70"/>
      <c r="M209" s="68"/>
      <c r="N209" s="70"/>
      <c r="O209" s="68"/>
      <c r="P209" s="70"/>
      <c r="Q209" s="68"/>
      <c r="R209" s="70"/>
      <c r="S209" s="68"/>
      <c r="T209" s="84"/>
      <c r="U209" s="81"/>
    </row>
    <row r="210" spans="1:21">
      <c r="A210" s="89"/>
      <c r="B210" s="67"/>
      <c r="C210" s="68"/>
      <c r="D210" s="69"/>
      <c r="E210" s="68"/>
      <c r="F210" s="70"/>
      <c r="G210" s="68"/>
      <c r="H210" s="70"/>
      <c r="I210" s="68"/>
      <c r="J210" s="70"/>
      <c r="K210" s="68"/>
      <c r="L210" s="70"/>
      <c r="M210" s="68"/>
      <c r="N210" s="70"/>
      <c r="O210" s="68"/>
      <c r="P210" s="70"/>
      <c r="Q210" s="68"/>
      <c r="R210" s="70"/>
      <c r="S210" s="68"/>
      <c r="T210" s="84"/>
      <c r="U210" s="81"/>
    </row>
    <row r="211" spans="1:21">
      <c r="A211" s="89"/>
      <c r="B211" s="67"/>
      <c r="C211" s="68"/>
      <c r="D211" s="69"/>
      <c r="E211" s="68"/>
      <c r="F211" s="70"/>
      <c r="G211" s="68"/>
      <c r="H211" s="70"/>
      <c r="I211" s="68"/>
      <c r="J211" s="70"/>
      <c r="K211" s="68"/>
      <c r="L211" s="70"/>
      <c r="M211" s="68"/>
      <c r="N211" s="70"/>
      <c r="O211" s="68"/>
      <c r="P211" s="70"/>
      <c r="Q211" s="68"/>
      <c r="R211" s="70"/>
      <c r="S211" s="68"/>
      <c r="T211" s="84"/>
      <c r="U211" s="81"/>
    </row>
    <row r="212" spans="1:21">
      <c r="A212" s="89"/>
      <c r="B212" s="67"/>
      <c r="C212" s="68"/>
      <c r="D212" s="69"/>
      <c r="E212" s="68"/>
      <c r="F212" s="70"/>
      <c r="G212" s="68"/>
      <c r="H212" s="70"/>
      <c r="I212" s="68"/>
      <c r="J212" s="70"/>
      <c r="K212" s="68"/>
      <c r="L212" s="70"/>
      <c r="M212" s="68"/>
      <c r="N212" s="70"/>
      <c r="O212" s="68"/>
      <c r="P212" s="70"/>
      <c r="Q212" s="68"/>
      <c r="R212" s="70"/>
      <c r="S212" s="68"/>
      <c r="T212" s="84"/>
      <c r="U212" s="81"/>
    </row>
    <row r="213" spans="1:21">
      <c r="A213" s="89"/>
      <c r="B213" s="67"/>
      <c r="C213" s="68"/>
      <c r="D213" s="69"/>
      <c r="E213" s="68"/>
      <c r="F213" s="70"/>
      <c r="G213" s="68"/>
      <c r="H213" s="70"/>
      <c r="I213" s="68"/>
      <c r="J213" s="70"/>
      <c r="K213" s="68"/>
      <c r="L213" s="70"/>
      <c r="M213" s="68"/>
      <c r="N213" s="70"/>
      <c r="O213" s="68"/>
      <c r="P213" s="70"/>
      <c r="Q213" s="68"/>
      <c r="R213" s="70"/>
      <c r="S213" s="68"/>
      <c r="T213" s="84"/>
      <c r="U213" s="81"/>
    </row>
    <row r="214" spans="1:21">
      <c r="A214" s="89"/>
      <c r="B214" s="67"/>
      <c r="C214" s="68"/>
      <c r="D214" s="69"/>
      <c r="E214" s="68"/>
      <c r="F214" s="70"/>
      <c r="G214" s="68"/>
      <c r="H214" s="70"/>
      <c r="I214" s="68"/>
      <c r="J214" s="70"/>
      <c r="K214" s="68"/>
      <c r="L214" s="70"/>
      <c r="M214" s="68"/>
      <c r="N214" s="70"/>
      <c r="O214" s="68"/>
      <c r="P214" s="70"/>
      <c r="Q214" s="68"/>
      <c r="R214" s="70"/>
      <c r="S214" s="68"/>
      <c r="T214" s="84"/>
      <c r="U214" s="81"/>
    </row>
    <row r="215" spans="1:21">
      <c r="A215" s="89"/>
      <c r="B215" s="67"/>
      <c r="C215" s="68"/>
      <c r="D215" s="69"/>
      <c r="E215" s="68"/>
      <c r="F215" s="70"/>
      <c r="G215" s="68"/>
      <c r="H215" s="70"/>
      <c r="I215" s="68"/>
      <c r="J215" s="70"/>
      <c r="K215" s="68"/>
      <c r="L215" s="70"/>
      <c r="M215" s="68"/>
      <c r="N215" s="70"/>
      <c r="O215" s="68"/>
      <c r="P215" s="70"/>
      <c r="Q215" s="68"/>
      <c r="R215" s="70"/>
      <c r="S215" s="68"/>
      <c r="T215" s="84"/>
      <c r="U215" s="81"/>
    </row>
    <row r="216" spans="1:21">
      <c r="A216" s="89"/>
      <c r="B216" s="67"/>
      <c r="C216" s="68"/>
      <c r="D216" s="69"/>
      <c r="E216" s="68"/>
      <c r="F216" s="70"/>
      <c r="G216" s="68"/>
      <c r="H216" s="70"/>
      <c r="I216" s="68"/>
      <c r="J216" s="70"/>
      <c r="K216" s="68"/>
      <c r="L216" s="70"/>
      <c r="M216" s="68"/>
      <c r="N216" s="70"/>
      <c r="O216" s="68"/>
      <c r="P216" s="70"/>
      <c r="Q216" s="68"/>
      <c r="R216" s="70"/>
      <c r="S216" s="68"/>
      <c r="T216" s="84"/>
      <c r="U216" s="81"/>
    </row>
    <row r="217" spans="1:21">
      <c r="A217" s="89"/>
      <c r="B217" s="67"/>
      <c r="C217" s="68"/>
      <c r="D217" s="69"/>
      <c r="E217" s="68"/>
      <c r="F217" s="70"/>
      <c r="G217" s="68"/>
      <c r="H217" s="70"/>
      <c r="I217" s="68"/>
      <c r="J217" s="70"/>
      <c r="K217" s="68"/>
      <c r="L217" s="70"/>
      <c r="M217" s="68"/>
      <c r="N217" s="70"/>
      <c r="O217" s="68"/>
      <c r="P217" s="70"/>
      <c r="Q217" s="68"/>
      <c r="R217" s="70"/>
      <c r="S217" s="68"/>
      <c r="T217" s="84"/>
      <c r="U217" s="81"/>
    </row>
    <row r="218" spans="1:21">
      <c r="A218" s="89"/>
      <c r="B218" s="67"/>
      <c r="C218" s="68"/>
      <c r="D218" s="69"/>
      <c r="E218" s="68"/>
      <c r="F218" s="70"/>
      <c r="G218" s="68"/>
      <c r="H218" s="70"/>
      <c r="I218" s="68"/>
      <c r="J218" s="70"/>
      <c r="K218" s="68"/>
      <c r="L218" s="70"/>
      <c r="M218" s="68"/>
      <c r="N218" s="70"/>
      <c r="O218" s="68"/>
      <c r="P218" s="70"/>
      <c r="Q218" s="68"/>
      <c r="R218" s="70"/>
      <c r="S218" s="68"/>
      <c r="T218" s="84"/>
      <c r="U218" s="81"/>
    </row>
    <row r="219" spans="1:21">
      <c r="A219" s="89"/>
      <c r="B219" s="67"/>
      <c r="C219" s="68"/>
      <c r="D219" s="69"/>
      <c r="E219" s="68"/>
      <c r="F219" s="70"/>
      <c r="G219" s="68"/>
      <c r="H219" s="70"/>
      <c r="I219" s="68"/>
      <c r="J219" s="70"/>
      <c r="K219" s="68"/>
      <c r="L219" s="70"/>
      <c r="M219" s="68"/>
      <c r="N219" s="70"/>
      <c r="O219" s="68"/>
      <c r="P219" s="70"/>
      <c r="Q219" s="68"/>
      <c r="R219" s="70"/>
      <c r="S219" s="68"/>
      <c r="T219" s="84"/>
      <c r="U219" s="81"/>
    </row>
    <row r="220" spans="1:21">
      <c r="A220" s="89"/>
      <c r="B220" s="67"/>
      <c r="C220" s="68"/>
      <c r="D220" s="69"/>
      <c r="E220" s="68"/>
      <c r="F220" s="70"/>
      <c r="G220" s="68"/>
      <c r="H220" s="70"/>
      <c r="I220" s="68"/>
      <c r="J220" s="70"/>
      <c r="K220" s="68"/>
      <c r="L220" s="70"/>
      <c r="M220" s="68"/>
      <c r="N220" s="70"/>
      <c r="O220" s="68"/>
      <c r="P220" s="70"/>
      <c r="Q220" s="68"/>
      <c r="R220" s="70"/>
      <c r="S220" s="68"/>
      <c r="T220" s="84"/>
      <c r="U220" s="81"/>
    </row>
    <row r="221" spans="1:21">
      <c r="A221" s="89"/>
      <c r="B221" s="67"/>
      <c r="C221" s="68"/>
      <c r="D221" s="69"/>
      <c r="E221" s="68"/>
      <c r="F221" s="70"/>
      <c r="G221" s="68"/>
      <c r="H221" s="70"/>
      <c r="I221" s="68"/>
      <c r="J221" s="70"/>
      <c r="K221" s="68"/>
      <c r="L221" s="70"/>
      <c r="M221" s="68"/>
      <c r="N221" s="70"/>
      <c r="O221" s="68"/>
      <c r="P221" s="70"/>
      <c r="Q221" s="68"/>
      <c r="R221" s="70"/>
      <c r="S221" s="68"/>
      <c r="T221" s="84"/>
      <c r="U221" s="81"/>
    </row>
    <row r="222" spans="1:21">
      <c r="A222" s="89"/>
      <c r="B222" s="67"/>
      <c r="C222" s="68"/>
      <c r="D222" s="69"/>
      <c r="E222" s="68"/>
      <c r="F222" s="70"/>
      <c r="G222" s="68"/>
      <c r="H222" s="70"/>
      <c r="I222" s="68"/>
      <c r="J222" s="70"/>
      <c r="K222" s="68"/>
      <c r="L222" s="70"/>
      <c r="M222" s="68"/>
      <c r="N222" s="70"/>
      <c r="O222" s="68"/>
      <c r="P222" s="70"/>
      <c r="Q222" s="68"/>
      <c r="R222" s="70"/>
      <c r="S222" s="68"/>
      <c r="T222" s="84"/>
      <c r="U222" s="81"/>
    </row>
    <row r="223" spans="1:21">
      <c r="A223" s="89"/>
      <c r="B223" s="67"/>
      <c r="C223" s="68"/>
      <c r="D223" s="69"/>
      <c r="E223" s="68"/>
      <c r="F223" s="70"/>
      <c r="G223" s="68"/>
      <c r="H223" s="70"/>
      <c r="I223" s="68"/>
      <c r="J223" s="70"/>
      <c r="K223" s="68"/>
      <c r="L223" s="70"/>
      <c r="M223" s="68"/>
      <c r="N223" s="70"/>
      <c r="O223" s="68"/>
      <c r="P223" s="70"/>
      <c r="Q223" s="68"/>
      <c r="R223" s="70"/>
      <c r="S223" s="68"/>
      <c r="T223" s="84"/>
      <c r="U223" s="81"/>
    </row>
    <row r="224" spans="1:21">
      <c r="A224" s="89"/>
      <c r="B224" s="67"/>
      <c r="C224" s="68"/>
      <c r="D224" s="69"/>
      <c r="E224" s="68"/>
      <c r="F224" s="70"/>
      <c r="G224" s="68"/>
      <c r="H224" s="70"/>
      <c r="I224" s="68"/>
      <c r="J224" s="70"/>
      <c r="K224" s="68"/>
      <c r="L224" s="70"/>
      <c r="M224" s="68"/>
      <c r="N224" s="70"/>
      <c r="O224" s="68"/>
      <c r="P224" s="70"/>
      <c r="Q224" s="68"/>
      <c r="R224" s="70"/>
      <c r="S224" s="68"/>
      <c r="T224" s="84"/>
      <c r="U224" s="81"/>
    </row>
    <row r="225" spans="1:21">
      <c r="A225" s="89"/>
      <c r="B225" s="67"/>
      <c r="C225" s="68"/>
      <c r="D225" s="69"/>
      <c r="E225" s="68"/>
      <c r="F225" s="70"/>
      <c r="G225" s="68"/>
      <c r="H225" s="70"/>
      <c r="I225" s="68"/>
      <c r="J225" s="70"/>
      <c r="K225" s="68"/>
      <c r="L225" s="70"/>
      <c r="M225" s="68"/>
      <c r="N225" s="70"/>
      <c r="O225" s="68"/>
      <c r="P225" s="70"/>
      <c r="Q225" s="68"/>
      <c r="R225" s="70"/>
      <c r="S225" s="68"/>
      <c r="T225" s="84"/>
      <c r="U225" s="81"/>
    </row>
    <row r="226" spans="1:21">
      <c r="A226" s="89"/>
      <c r="B226" s="67"/>
      <c r="C226" s="68"/>
      <c r="D226" s="69"/>
      <c r="E226" s="68"/>
      <c r="F226" s="70"/>
      <c r="G226" s="68"/>
      <c r="H226" s="70"/>
      <c r="I226" s="68"/>
      <c r="J226" s="70"/>
      <c r="K226" s="68"/>
      <c r="L226" s="70"/>
      <c r="M226" s="68"/>
      <c r="N226" s="70"/>
      <c r="O226" s="68"/>
      <c r="P226" s="70"/>
      <c r="Q226" s="68"/>
      <c r="R226" s="70"/>
      <c r="S226" s="68"/>
      <c r="T226" s="84"/>
      <c r="U226" s="81"/>
    </row>
    <row r="227" spans="1:21">
      <c r="A227" s="90"/>
      <c r="B227" s="90"/>
      <c r="C227" s="91"/>
      <c r="D227" s="103"/>
      <c r="E227" s="91"/>
      <c r="F227" s="92"/>
      <c r="G227" s="104"/>
      <c r="H227" s="92"/>
      <c r="I227" s="104"/>
      <c r="J227" s="92"/>
      <c r="K227" s="104"/>
      <c r="L227" s="92"/>
      <c r="M227" s="104"/>
      <c r="N227" s="92"/>
      <c r="O227" s="104"/>
      <c r="P227" s="92"/>
      <c r="Q227" s="104"/>
      <c r="R227" s="92"/>
      <c r="S227" s="104"/>
      <c r="T227" s="105"/>
      <c r="U227" s="106"/>
    </row>
    <row r="228" spans="1:21">
      <c r="A228" s="90"/>
      <c r="B228" s="90"/>
      <c r="C228" s="91"/>
      <c r="D228" s="103"/>
      <c r="E228" s="91"/>
      <c r="F228" s="92"/>
      <c r="G228" s="104"/>
      <c r="H228" s="92"/>
      <c r="I228" s="104"/>
      <c r="J228" s="92"/>
      <c r="K228" s="104"/>
      <c r="L228" s="92"/>
      <c r="M228" s="104"/>
      <c r="N228" s="92"/>
      <c r="O228" s="104"/>
      <c r="P228" s="92"/>
      <c r="Q228" s="104"/>
      <c r="R228" s="92"/>
      <c r="S228" s="104"/>
      <c r="T228" s="105"/>
      <c r="U228" s="106"/>
    </row>
    <row r="229" spans="1:21">
      <c r="A229" s="90"/>
      <c r="B229" s="90"/>
      <c r="C229" s="91"/>
      <c r="D229" s="103"/>
      <c r="E229" s="91"/>
      <c r="F229" s="92"/>
      <c r="G229" s="104"/>
      <c r="H229" s="92"/>
      <c r="I229" s="104"/>
      <c r="J229" s="92"/>
      <c r="K229" s="104"/>
      <c r="L229" s="92"/>
      <c r="M229" s="104"/>
      <c r="N229" s="92"/>
      <c r="O229" s="104"/>
      <c r="P229" s="92"/>
      <c r="Q229" s="104"/>
      <c r="R229" s="92"/>
      <c r="S229" s="104"/>
      <c r="T229" s="105"/>
      <c r="U229" s="106"/>
    </row>
    <row r="230" spans="1:21">
      <c r="A230" s="90"/>
      <c r="B230" s="90"/>
      <c r="C230" s="91"/>
      <c r="D230" s="103"/>
      <c r="E230" s="91"/>
      <c r="F230" s="92"/>
      <c r="G230" s="104"/>
      <c r="H230" s="92"/>
      <c r="I230" s="104"/>
      <c r="J230" s="92"/>
      <c r="K230" s="104"/>
      <c r="L230" s="92"/>
      <c r="M230" s="104"/>
      <c r="N230" s="92"/>
      <c r="O230" s="104"/>
      <c r="P230" s="92"/>
      <c r="Q230" s="104"/>
      <c r="R230" s="92"/>
      <c r="S230" s="104"/>
      <c r="T230" s="105"/>
      <c r="U230" s="106"/>
    </row>
    <row r="231" spans="1:21">
      <c r="A231" s="90"/>
      <c r="B231" s="90"/>
      <c r="C231" s="91"/>
      <c r="D231" s="103"/>
      <c r="E231" s="91"/>
      <c r="F231" s="92"/>
      <c r="G231" s="104"/>
      <c r="H231" s="92"/>
      <c r="I231" s="104"/>
      <c r="J231" s="92"/>
      <c r="K231" s="104"/>
      <c r="L231" s="92"/>
      <c r="M231" s="104"/>
      <c r="N231" s="92"/>
      <c r="O231" s="104"/>
      <c r="P231" s="92"/>
      <c r="Q231" s="104"/>
      <c r="R231" s="92"/>
      <c r="S231" s="104"/>
      <c r="T231" s="105"/>
      <c r="U231" s="106"/>
    </row>
    <row r="232" spans="1:21">
      <c r="A232" s="90"/>
      <c r="B232" s="90"/>
      <c r="C232" s="91"/>
      <c r="D232" s="103"/>
      <c r="E232" s="91"/>
      <c r="F232" s="92"/>
      <c r="G232" s="104"/>
      <c r="H232" s="92"/>
      <c r="I232" s="104"/>
      <c r="J232" s="92"/>
      <c r="K232" s="104"/>
      <c r="L232" s="92"/>
      <c r="M232" s="104"/>
      <c r="N232" s="92"/>
      <c r="O232" s="104"/>
      <c r="P232" s="92"/>
      <c r="Q232" s="104"/>
      <c r="R232" s="92"/>
      <c r="S232" s="104"/>
      <c r="T232" s="105"/>
      <c r="U232" s="106"/>
    </row>
    <row r="233" spans="1:21">
      <c r="A233" s="90"/>
      <c r="B233" s="90"/>
      <c r="C233" s="91"/>
      <c r="D233" s="103"/>
      <c r="E233" s="91"/>
      <c r="F233" s="92"/>
      <c r="G233" s="104"/>
      <c r="H233" s="92"/>
      <c r="I233" s="104"/>
      <c r="J233" s="92"/>
      <c r="K233" s="104"/>
      <c r="L233" s="92"/>
      <c r="M233" s="104"/>
      <c r="N233" s="92"/>
      <c r="O233" s="104"/>
      <c r="P233" s="92"/>
      <c r="Q233" s="104"/>
      <c r="R233" s="92"/>
      <c r="S233" s="104"/>
      <c r="T233" s="105"/>
      <c r="U233" s="106"/>
    </row>
    <row r="234" spans="1:21">
      <c r="A234" s="90"/>
      <c r="B234" s="90"/>
      <c r="C234" s="91"/>
      <c r="D234" s="103"/>
      <c r="E234" s="91"/>
      <c r="F234" s="92"/>
      <c r="G234" s="104"/>
      <c r="H234" s="92"/>
      <c r="I234" s="104"/>
      <c r="J234" s="92"/>
      <c r="K234" s="104"/>
      <c r="L234" s="92"/>
      <c r="M234" s="104"/>
      <c r="N234" s="92"/>
      <c r="O234" s="104"/>
      <c r="P234" s="92"/>
      <c r="Q234" s="104"/>
      <c r="R234" s="92"/>
      <c r="S234" s="104"/>
      <c r="T234" s="105"/>
      <c r="U234" s="106"/>
    </row>
    <row r="235" spans="1:21">
      <c r="A235" s="90"/>
      <c r="B235" s="90"/>
      <c r="C235" s="91"/>
      <c r="D235" s="103"/>
      <c r="E235" s="91"/>
      <c r="F235" s="92"/>
      <c r="G235" s="104"/>
      <c r="H235" s="92"/>
      <c r="I235" s="104"/>
      <c r="J235" s="92"/>
      <c r="K235" s="104"/>
      <c r="L235" s="92"/>
      <c r="M235" s="104"/>
      <c r="N235" s="92"/>
      <c r="O235" s="104"/>
      <c r="P235" s="92"/>
      <c r="Q235" s="104"/>
      <c r="R235" s="92"/>
      <c r="S235" s="104"/>
      <c r="T235" s="105"/>
      <c r="U235" s="106"/>
    </row>
    <row r="236" spans="1:21">
      <c r="A236" s="90"/>
      <c r="B236" s="90"/>
      <c r="C236" s="91"/>
      <c r="D236" s="103"/>
      <c r="E236" s="91"/>
      <c r="F236" s="92"/>
      <c r="G236" s="104"/>
      <c r="H236" s="92"/>
      <c r="I236" s="104"/>
      <c r="J236" s="92"/>
      <c r="K236" s="104"/>
      <c r="L236" s="92"/>
      <c r="M236" s="104"/>
      <c r="N236" s="92"/>
      <c r="O236" s="104"/>
      <c r="P236" s="92"/>
      <c r="Q236" s="104"/>
      <c r="R236" s="92"/>
      <c r="S236" s="104"/>
      <c r="T236" s="105"/>
      <c r="U236" s="106"/>
    </row>
    <row r="237" spans="1:21">
      <c r="A237" s="90"/>
      <c r="B237" s="90"/>
      <c r="C237" s="91"/>
      <c r="D237" s="103"/>
      <c r="E237" s="91"/>
      <c r="F237" s="92"/>
      <c r="G237" s="104"/>
      <c r="H237" s="92"/>
      <c r="I237" s="104"/>
      <c r="J237" s="92"/>
      <c r="K237" s="104"/>
      <c r="L237" s="92"/>
      <c r="M237" s="104"/>
      <c r="N237" s="92"/>
      <c r="O237" s="104"/>
      <c r="P237" s="92"/>
      <c r="Q237" s="104"/>
      <c r="R237" s="92"/>
      <c r="S237" s="104"/>
      <c r="T237" s="105"/>
      <c r="U237" s="106"/>
    </row>
    <row r="238" spans="1:21">
      <c r="A238" s="90"/>
      <c r="B238" s="90"/>
      <c r="C238" s="91"/>
      <c r="D238" s="103"/>
      <c r="E238" s="91"/>
      <c r="F238" s="92"/>
      <c r="G238" s="104"/>
      <c r="H238" s="92"/>
      <c r="I238" s="104"/>
      <c r="J238" s="92"/>
      <c r="K238" s="104"/>
      <c r="L238" s="92"/>
      <c r="M238" s="104"/>
      <c r="N238" s="92"/>
      <c r="O238" s="104"/>
      <c r="P238" s="92"/>
      <c r="Q238" s="104"/>
      <c r="R238" s="92"/>
      <c r="S238" s="104"/>
      <c r="T238" s="105"/>
      <c r="U238" s="106"/>
    </row>
    <row r="239" spans="1:21">
      <c r="A239" s="90"/>
      <c r="B239" s="90"/>
      <c r="C239" s="91"/>
      <c r="D239" s="103"/>
      <c r="E239" s="91"/>
      <c r="F239" s="92"/>
      <c r="G239" s="104"/>
      <c r="H239" s="92"/>
      <c r="I239" s="104"/>
      <c r="J239" s="92"/>
      <c r="K239" s="104"/>
      <c r="L239" s="92"/>
      <c r="M239" s="104"/>
      <c r="N239" s="92"/>
      <c r="O239" s="104"/>
      <c r="P239" s="92"/>
      <c r="Q239" s="104"/>
      <c r="R239" s="92"/>
      <c r="S239" s="104"/>
      <c r="T239" s="105"/>
      <c r="U239" s="106"/>
    </row>
    <row r="240" spans="1:21">
      <c r="A240" s="90"/>
      <c r="B240" s="90"/>
      <c r="C240" s="91"/>
      <c r="D240" s="103"/>
      <c r="E240" s="91"/>
      <c r="F240" s="92"/>
      <c r="G240" s="104"/>
      <c r="H240" s="92"/>
      <c r="I240" s="104"/>
      <c r="J240" s="92"/>
      <c r="K240" s="104"/>
      <c r="L240" s="92"/>
      <c r="M240" s="104"/>
      <c r="N240" s="92"/>
      <c r="O240" s="104"/>
      <c r="P240" s="92"/>
      <c r="Q240" s="104"/>
      <c r="R240" s="92"/>
      <c r="S240" s="104"/>
      <c r="T240" s="105"/>
      <c r="U240" s="106"/>
    </row>
    <row r="241" spans="1:21">
      <c r="A241" s="90"/>
      <c r="B241" s="90"/>
      <c r="C241" s="91"/>
      <c r="D241" s="103"/>
      <c r="E241" s="91"/>
      <c r="F241" s="92"/>
      <c r="G241" s="104"/>
      <c r="H241" s="92"/>
      <c r="I241" s="104"/>
      <c r="J241" s="92"/>
      <c r="K241" s="104"/>
      <c r="L241" s="92"/>
      <c r="M241" s="104"/>
      <c r="N241" s="92"/>
      <c r="O241" s="104"/>
      <c r="P241" s="92"/>
      <c r="Q241" s="104"/>
      <c r="R241" s="92"/>
      <c r="S241" s="104"/>
      <c r="T241" s="105"/>
      <c r="U241" s="106"/>
    </row>
    <row r="242" spans="1:21">
      <c r="A242" s="90"/>
      <c r="B242" s="90"/>
      <c r="C242" s="91"/>
      <c r="D242" s="103"/>
      <c r="E242" s="91"/>
      <c r="F242" s="92"/>
      <c r="G242" s="104"/>
      <c r="H242" s="92"/>
      <c r="I242" s="104"/>
      <c r="J242" s="92"/>
      <c r="K242" s="104"/>
      <c r="L242" s="92"/>
      <c r="M242" s="104"/>
      <c r="N242" s="92"/>
      <c r="O242" s="104"/>
      <c r="P242" s="92"/>
      <c r="Q242" s="104"/>
      <c r="R242" s="92"/>
      <c r="S242" s="104"/>
      <c r="T242" s="105"/>
      <c r="U242" s="106"/>
    </row>
    <row r="243" spans="1:21">
      <c r="A243" s="90"/>
      <c r="B243" s="90"/>
      <c r="C243" s="91"/>
      <c r="D243" s="103"/>
      <c r="E243" s="91"/>
      <c r="F243" s="92"/>
      <c r="G243" s="104"/>
      <c r="H243" s="92"/>
      <c r="I243" s="104"/>
      <c r="J243" s="92"/>
      <c r="K243" s="104"/>
      <c r="L243" s="92"/>
      <c r="M243" s="104"/>
      <c r="N243" s="92"/>
      <c r="O243" s="104"/>
      <c r="P243" s="92"/>
      <c r="Q243" s="104"/>
      <c r="R243" s="92"/>
      <c r="S243" s="104"/>
      <c r="T243" s="105"/>
      <c r="U243" s="106"/>
    </row>
    <row r="244" spans="1:21">
      <c r="A244" s="90"/>
      <c r="B244" s="90"/>
      <c r="C244" s="91"/>
      <c r="D244" s="103"/>
      <c r="E244" s="91"/>
      <c r="F244" s="92"/>
      <c r="G244" s="104"/>
      <c r="H244" s="92"/>
      <c r="I244" s="104"/>
      <c r="J244" s="92"/>
      <c r="K244" s="104"/>
      <c r="L244" s="92"/>
      <c r="M244" s="104"/>
      <c r="N244" s="92"/>
      <c r="O244" s="104"/>
      <c r="P244" s="92"/>
      <c r="Q244" s="104"/>
      <c r="R244" s="92"/>
      <c r="S244" s="104"/>
      <c r="T244" s="105"/>
      <c r="U244" s="106"/>
    </row>
    <row r="245" spans="1:21">
      <c r="A245" s="90"/>
      <c r="B245" s="90"/>
      <c r="C245" s="91"/>
      <c r="D245" s="103"/>
      <c r="E245" s="91"/>
      <c r="F245" s="92"/>
      <c r="G245" s="104"/>
      <c r="H245" s="92"/>
      <c r="I245" s="104"/>
      <c r="J245" s="92"/>
      <c r="K245" s="104"/>
      <c r="L245" s="92"/>
      <c r="M245" s="104"/>
      <c r="N245" s="92"/>
      <c r="O245" s="104"/>
      <c r="P245" s="92"/>
      <c r="Q245" s="104"/>
      <c r="R245" s="92"/>
      <c r="S245" s="104"/>
      <c r="T245" s="105"/>
      <c r="U245" s="106"/>
    </row>
    <row r="246" spans="1:21">
      <c r="A246" s="90"/>
      <c r="B246" s="90"/>
      <c r="C246" s="91"/>
      <c r="D246" s="103"/>
      <c r="E246" s="91"/>
      <c r="F246" s="92"/>
      <c r="G246" s="104"/>
      <c r="H246" s="92"/>
      <c r="I246" s="104"/>
      <c r="J246" s="92"/>
      <c r="K246" s="104"/>
      <c r="L246" s="92"/>
      <c r="M246" s="104"/>
      <c r="N246" s="92"/>
      <c r="O246" s="104"/>
      <c r="P246" s="92"/>
      <c r="Q246" s="104"/>
      <c r="R246" s="92"/>
      <c r="S246" s="104"/>
      <c r="T246" s="105"/>
      <c r="U246" s="106"/>
    </row>
    <row r="247" spans="1:21">
      <c r="A247" s="90"/>
      <c r="B247" s="90"/>
      <c r="C247" s="91"/>
      <c r="D247" s="103"/>
      <c r="E247" s="91"/>
      <c r="F247" s="92"/>
      <c r="G247" s="104"/>
      <c r="H247" s="92"/>
      <c r="I247" s="104"/>
      <c r="J247" s="92"/>
      <c r="K247" s="104"/>
      <c r="L247" s="92"/>
      <c r="M247" s="104"/>
      <c r="N247" s="92"/>
      <c r="O247" s="104"/>
      <c r="P247" s="92"/>
      <c r="Q247" s="104"/>
      <c r="R247" s="92"/>
      <c r="S247" s="104"/>
      <c r="T247" s="105"/>
      <c r="U247" s="106"/>
    </row>
    <row r="248" spans="1:21">
      <c r="A248" s="90"/>
      <c r="B248" s="90"/>
      <c r="C248" s="91"/>
      <c r="D248" s="103"/>
      <c r="E248" s="91"/>
      <c r="F248" s="92"/>
      <c r="G248" s="104"/>
      <c r="H248" s="92"/>
      <c r="I248" s="104"/>
      <c r="J248" s="92"/>
      <c r="K248" s="104"/>
      <c r="L248" s="92"/>
      <c r="M248" s="104"/>
      <c r="N248" s="92"/>
      <c r="O248" s="104"/>
      <c r="P248" s="92"/>
      <c r="Q248" s="104"/>
      <c r="R248" s="92"/>
      <c r="S248" s="104"/>
      <c r="T248" s="105"/>
      <c r="U248" s="106"/>
    </row>
    <row r="249" spans="1:21">
      <c r="A249" s="90"/>
      <c r="B249" s="90"/>
      <c r="C249" s="91"/>
      <c r="D249" s="103"/>
      <c r="E249" s="91"/>
      <c r="F249" s="92"/>
      <c r="G249" s="104"/>
      <c r="H249" s="92"/>
      <c r="I249" s="104"/>
      <c r="J249" s="92"/>
      <c r="K249" s="104"/>
      <c r="L249" s="92"/>
      <c r="M249" s="104"/>
      <c r="N249" s="92"/>
      <c r="O249" s="104"/>
      <c r="P249" s="92"/>
      <c r="Q249" s="104"/>
      <c r="R249" s="92"/>
      <c r="S249" s="104"/>
      <c r="T249" s="105"/>
      <c r="U249" s="106"/>
    </row>
    <row r="250" spans="1:21">
      <c r="A250" s="90"/>
      <c r="B250" s="90"/>
      <c r="C250" s="91"/>
      <c r="D250" s="103"/>
      <c r="E250" s="91"/>
      <c r="F250" s="92"/>
      <c r="G250" s="104"/>
      <c r="H250" s="92"/>
      <c r="I250" s="104"/>
      <c r="J250" s="92"/>
      <c r="K250" s="104"/>
      <c r="L250" s="92"/>
      <c r="M250" s="104"/>
      <c r="N250" s="92"/>
      <c r="O250" s="104"/>
      <c r="P250" s="92"/>
      <c r="Q250" s="104"/>
      <c r="R250" s="92"/>
      <c r="S250" s="104"/>
      <c r="T250" s="105"/>
      <c r="U250" s="106"/>
    </row>
    <row r="251" spans="1:21">
      <c r="A251" s="90"/>
      <c r="B251" s="90"/>
      <c r="C251" s="91"/>
      <c r="D251" s="103"/>
      <c r="E251" s="91"/>
      <c r="F251" s="92"/>
      <c r="G251" s="104"/>
      <c r="H251" s="92"/>
      <c r="I251" s="104"/>
      <c r="J251" s="92"/>
      <c r="K251" s="104"/>
      <c r="L251" s="92"/>
      <c r="M251" s="104"/>
      <c r="N251" s="92"/>
      <c r="O251" s="104"/>
      <c r="P251" s="92"/>
      <c r="Q251" s="104"/>
      <c r="R251" s="92"/>
      <c r="S251" s="104"/>
      <c r="T251" s="105"/>
      <c r="U251" s="106"/>
    </row>
    <row r="252" spans="1:21">
      <c r="A252" s="90"/>
      <c r="B252" s="90"/>
      <c r="C252" s="91"/>
      <c r="D252" s="103"/>
      <c r="E252" s="91"/>
      <c r="F252" s="92"/>
      <c r="G252" s="104"/>
      <c r="H252" s="92"/>
      <c r="I252" s="104"/>
      <c r="J252" s="92"/>
      <c r="K252" s="104"/>
      <c r="L252" s="92"/>
      <c r="M252" s="104"/>
      <c r="N252" s="92"/>
      <c r="O252" s="104"/>
      <c r="P252" s="92"/>
      <c r="Q252" s="104"/>
      <c r="R252" s="92"/>
      <c r="S252" s="104"/>
      <c r="T252" s="105"/>
      <c r="U252" s="106"/>
    </row>
    <row r="253" spans="1:21">
      <c r="A253" s="90"/>
      <c r="B253" s="90"/>
      <c r="C253" s="91"/>
      <c r="D253" s="103"/>
      <c r="E253" s="91"/>
      <c r="F253" s="92"/>
      <c r="G253" s="104"/>
      <c r="H253" s="92"/>
      <c r="I253" s="104"/>
      <c r="J253" s="92"/>
      <c r="K253" s="104"/>
      <c r="L253" s="92"/>
      <c r="M253" s="104"/>
      <c r="N253" s="92"/>
      <c r="O253" s="104"/>
      <c r="P253" s="92"/>
      <c r="Q253" s="104"/>
      <c r="R253" s="92"/>
      <c r="S253" s="104"/>
      <c r="T253" s="105"/>
      <c r="U253" s="106"/>
    </row>
    <row r="254" spans="1:21">
      <c r="A254" s="90"/>
      <c r="B254" s="90"/>
      <c r="C254" s="91"/>
      <c r="D254" s="103"/>
      <c r="E254" s="91"/>
      <c r="F254" s="92"/>
      <c r="G254" s="104"/>
      <c r="H254" s="92"/>
      <c r="I254" s="104"/>
      <c r="J254" s="92"/>
      <c r="K254" s="104"/>
      <c r="L254" s="92"/>
      <c r="M254" s="104"/>
      <c r="N254" s="92"/>
      <c r="O254" s="104"/>
      <c r="P254" s="92"/>
      <c r="Q254" s="104"/>
      <c r="R254" s="92"/>
      <c r="S254" s="104"/>
      <c r="T254" s="105"/>
      <c r="U254" s="106"/>
    </row>
    <row r="255" spans="1:21">
      <c r="A255" s="90"/>
      <c r="B255" s="90"/>
      <c r="C255" s="91"/>
      <c r="D255" s="103"/>
      <c r="E255" s="91"/>
      <c r="F255" s="92"/>
      <c r="G255" s="104"/>
      <c r="H255" s="92"/>
      <c r="I255" s="104"/>
      <c r="J255" s="92"/>
      <c r="K255" s="104"/>
      <c r="L255" s="92"/>
      <c r="M255" s="104"/>
      <c r="N255" s="92"/>
      <c r="O255" s="104"/>
      <c r="P255" s="92"/>
      <c r="Q255" s="104"/>
      <c r="R255" s="92"/>
      <c r="S255" s="104"/>
      <c r="T255" s="105"/>
      <c r="U255" s="106"/>
    </row>
    <row r="256" spans="1:21">
      <c r="A256" s="90"/>
      <c r="B256" s="90"/>
      <c r="C256" s="91"/>
      <c r="D256" s="103"/>
      <c r="E256" s="91"/>
      <c r="F256" s="92"/>
      <c r="G256" s="104"/>
      <c r="H256" s="92"/>
      <c r="I256" s="104"/>
      <c r="J256" s="92"/>
      <c r="K256" s="104"/>
      <c r="L256" s="92"/>
      <c r="M256" s="104"/>
      <c r="N256" s="92"/>
      <c r="O256" s="104"/>
      <c r="P256" s="92"/>
      <c r="Q256" s="104"/>
      <c r="R256" s="92"/>
      <c r="S256" s="104"/>
      <c r="T256" s="105"/>
      <c r="U256" s="106"/>
    </row>
    <row r="257" spans="1:21">
      <c r="A257" s="90"/>
      <c r="B257" s="90"/>
      <c r="C257" s="91"/>
      <c r="D257" s="103"/>
      <c r="E257" s="91"/>
      <c r="F257" s="92"/>
      <c r="G257" s="104"/>
      <c r="H257" s="92"/>
      <c r="I257" s="104"/>
      <c r="J257" s="92"/>
      <c r="K257" s="104"/>
      <c r="L257" s="92"/>
      <c r="M257" s="104"/>
      <c r="N257" s="92"/>
      <c r="O257" s="104"/>
      <c r="P257" s="92"/>
      <c r="Q257" s="104"/>
      <c r="R257" s="92"/>
      <c r="S257" s="104"/>
      <c r="T257" s="105"/>
      <c r="U257" s="106"/>
    </row>
    <row r="258" spans="1:21">
      <c r="A258" s="90"/>
      <c r="B258" s="90"/>
      <c r="C258" s="91"/>
      <c r="D258" s="103"/>
      <c r="E258" s="91"/>
      <c r="F258" s="92"/>
      <c r="G258" s="104"/>
      <c r="H258" s="92"/>
      <c r="I258" s="104"/>
      <c r="J258" s="92"/>
      <c r="K258" s="104"/>
      <c r="L258" s="92"/>
      <c r="M258" s="104"/>
      <c r="N258" s="92"/>
      <c r="O258" s="104"/>
      <c r="P258" s="92"/>
      <c r="Q258" s="104"/>
      <c r="R258" s="92"/>
      <c r="S258" s="104"/>
      <c r="T258" s="105"/>
      <c r="U258" s="106"/>
    </row>
    <row r="259" spans="1:21">
      <c r="A259" s="90"/>
      <c r="B259" s="90"/>
      <c r="C259" s="91"/>
      <c r="D259" s="103"/>
      <c r="E259" s="91"/>
      <c r="F259" s="92"/>
      <c r="G259" s="104"/>
      <c r="H259" s="92"/>
      <c r="I259" s="104"/>
      <c r="J259" s="92"/>
      <c r="K259" s="104"/>
      <c r="L259" s="92"/>
      <c r="M259" s="104"/>
      <c r="N259" s="92"/>
      <c r="O259" s="104"/>
      <c r="P259" s="92"/>
      <c r="Q259" s="104"/>
      <c r="R259" s="92"/>
      <c r="S259" s="104"/>
      <c r="T259" s="105"/>
      <c r="U259" s="106"/>
    </row>
    <row r="260" spans="1:21">
      <c r="A260" s="90"/>
      <c r="B260" s="90"/>
      <c r="C260" s="91"/>
      <c r="D260" s="103"/>
      <c r="E260" s="91"/>
      <c r="F260" s="92"/>
      <c r="G260" s="104"/>
      <c r="H260" s="92"/>
      <c r="I260" s="104"/>
      <c r="J260" s="92"/>
      <c r="K260" s="104"/>
      <c r="L260" s="92"/>
      <c r="M260" s="104"/>
      <c r="N260" s="92"/>
      <c r="O260" s="104"/>
      <c r="P260" s="92"/>
      <c r="Q260" s="104"/>
      <c r="R260" s="92"/>
      <c r="S260" s="104"/>
      <c r="T260" s="105"/>
      <c r="U260" s="106"/>
    </row>
    <row r="261" spans="1:21">
      <c r="A261" s="90"/>
      <c r="B261" s="90"/>
      <c r="C261" s="91"/>
      <c r="D261" s="103"/>
      <c r="E261" s="91"/>
      <c r="F261" s="92"/>
      <c r="G261" s="104"/>
      <c r="H261" s="92"/>
      <c r="I261" s="104"/>
      <c r="J261" s="92"/>
      <c r="K261" s="104"/>
      <c r="L261" s="92"/>
      <c r="M261" s="104"/>
      <c r="N261" s="92"/>
      <c r="O261" s="104"/>
      <c r="P261" s="92"/>
      <c r="Q261" s="104"/>
      <c r="R261" s="92"/>
      <c r="S261" s="104"/>
      <c r="T261" s="105"/>
      <c r="U261" s="106"/>
    </row>
    <row r="262" spans="1:21">
      <c r="A262" s="90"/>
      <c r="B262" s="90"/>
      <c r="C262" s="91"/>
      <c r="D262" s="103"/>
      <c r="E262" s="91"/>
      <c r="F262" s="92"/>
      <c r="G262" s="104"/>
      <c r="H262" s="92"/>
      <c r="I262" s="104"/>
      <c r="J262" s="92"/>
      <c r="K262" s="104"/>
      <c r="L262" s="92"/>
      <c r="M262" s="104"/>
      <c r="N262" s="92"/>
      <c r="O262" s="104"/>
      <c r="P262" s="92"/>
      <c r="Q262" s="104"/>
      <c r="R262" s="92"/>
      <c r="S262" s="104"/>
      <c r="T262" s="105"/>
      <c r="U262" s="106"/>
    </row>
    <row r="263" spans="1:21">
      <c r="A263" s="90"/>
      <c r="B263" s="90"/>
      <c r="C263" s="91"/>
      <c r="D263" s="103"/>
      <c r="E263" s="91"/>
      <c r="F263" s="92"/>
      <c r="G263" s="104"/>
      <c r="H263" s="92"/>
      <c r="I263" s="104"/>
      <c r="J263" s="92"/>
      <c r="K263" s="104"/>
      <c r="L263" s="92"/>
      <c r="M263" s="104"/>
      <c r="N263" s="92"/>
      <c r="O263" s="104"/>
      <c r="P263" s="92"/>
      <c r="Q263" s="104"/>
      <c r="R263" s="92"/>
      <c r="S263" s="104"/>
      <c r="T263" s="105"/>
      <c r="U263" s="106"/>
    </row>
    <row r="264" spans="1:21">
      <c r="A264" s="90"/>
      <c r="B264" s="90"/>
      <c r="C264" s="91"/>
      <c r="D264" s="103"/>
      <c r="E264" s="91"/>
      <c r="F264" s="92"/>
      <c r="G264" s="104"/>
      <c r="H264" s="92"/>
      <c r="I264" s="104"/>
      <c r="J264" s="92"/>
      <c r="K264" s="104"/>
      <c r="L264" s="92"/>
      <c r="M264" s="104"/>
      <c r="N264" s="92"/>
      <c r="O264" s="104"/>
      <c r="P264" s="92"/>
      <c r="Q264" s="104"/>
      <c r="R264" s="92"/>
      <c r="S264" s="104"/>
      <c r="T264" s="105"/>
      <c r="U264" s="106"/>
    </row>
    <row r="265" spans="1:21">
      <c r="A265" s="90"/>
      <c r="B265" s="90"/>
      <c r="C265" s="91"/>
      <c r="D265" s="103"/>
      <c r="E265" s="91"/>
      <c r="F265" s="92"/>
      <c r="G265" s="104"/>
      <c r="H265" s="92"/>
      <c r="I265" s="104"/>
      <c r="J265" s="92"/>
      <c r="K265" s="104"/>
      <c r="L265" s="92"/>
      <c r="M265" s="104"/>
      <c r="N265" s="92"/>
      <c r="O265" s="104"/>
      <c r="P265" s="92"/>
      <c r="Q265" s="104"/>
      <c r="R265" s="92"/>
      <c r="S265" s="104"/>
      <c r="T265" s="105"/>
      <c r="U265" s="106"/>
    </row>
    <row r="266" spans="1:21">
      <c r="A266" s="90"/>
      <c r="B266" s="90"/>
      <c r="C266" s="91"/>
      <c r="D266" s="103"/>
      <c r="E266" s="91"/>
      <c r="F266" s="92"/>
      <c r="G266" s="104"/>
      <c r="H266" s="92"/>
      <c r="I266" s="104"/>
      <c r="J266" s="92"/>
      <c r="K266" s="104"/>
      <c r="L266" s="92"/>
      <c r="M266" s="104"/>
      <c r="N266" s="92"/>
      <c r="O266" s="104"/>
      <c r="P266" s="92"/>
      <c r="Q266" s="104"/>
      <c r="R266" s="92"/>
      <c r="S266" s="104"/>
      <c r="T266" s="105"/>
      <c r="U266" s="106"/>
    </row>
    <row r="267" spans="1:21">
      <c r="A267" s="90"/>
      <c r="B267" s="90"/>
      <c r="C267" s="91"/>
      <c r="D267" s="103"/>
      <c r="E267" s="91"/>
      <c r="F267" s="92"/>
      <c r="G267" s="104"/>
      <c r="H267" s="92"/>
      <c r="I267" s="104"/>
      <c r="J267" s="92"/>
      <c r="K267" s="104"/>
      <c r="L267" s="92"/>
      <c r="M267" s="104"/>
      <c r="N267" s="92"/>
      <c r="O267" s="104"/>
      <c r="P267" s="92"/>
      <c r="Q267" s="104"/>
      <c r="R267" s="92"/>
      <c r="S267" s="104"/>
      <c r="T267" s="105"/>
      <c r="U267" s="106"/>
    </row>
    <row r="268" spans="1:21">
      <c r="A268" s="90"/>
      <c r="B268" s="90"/>
      <c r="C268" s="91"/>
      <c r="D268" s="103"/>
      <c r="E268" s="91"/>
      <c r="F268" s="92"/>
      <c r="G268" s="104"/>
      <c r="H268" s="92"/>
      <c r="I268" s="104"/>
      <c r="J268" s="92"/>
      <c r="K268" s="104"/>
      <c r="L268" s="92"/>
      <c r="M268" s="104"/>
      <c r="N268" s="92"/>
      <c r="O268" s="104"/>
      <c r="P268" s="92"/>
      <c r="Q268" s="104"/>
      <c r="R268" s="92"/>
      <c r="S268" s="104"/>
      <c r="T268" s="105"/>
      <c r="U268" s="106"/>
    </row>
    <row r="269" spans="1:21">
      <c r="A269" s="90"/>
      <c r="B269" s="90"/>
      <c r="C269" s="91"/>
      <c r="D269" s="103"/>
      <c r="E269" s="91"/>
      <c r="F269" s="92"/>
      <c r="G269" s="104"/>
      <c r="H269" s="92"/>
      <c r="I269" s="104"/>
      <c r="J269" s="92"/>
      <c r="K269" s="104"/>
      <c r="L269" s="92"/>
      <c r="M269" s="104"/>
      <c r="N269" s="92"/>
      <c r="O269" s="104"/>
      <c r="P269" s="92"/>
      <c r="Q269" s="104"/>
      <c r="R269" s="92"/>
      <c r="S269" s="104"/>
      <c r="T269" s="105"/>
      <c r="U269" s="106"/>
    </row>
    <row r="270" spans="1:21">
      <c r="A270" s="90"/>
      <c r="B270" s="90"/>
      <c r="C270" s="91"/>
      <c r="D270" s="103"/>
      <c r="E270" s="91"/>
      <c r="F270" s="92"/>
      <c r="G270" s="104"/>
      <c r="H270" s="92"/>
      <c r="I270" s="104"/>
      <c r="J270" s="92"/>
      <c r="K270" s="104"/>
      <c r="L270" s="92"/>
      <c r="M270" s="104"/>
      <c r="N270" s="92"/>
      <c r="O270" s="104"/>
      <c r="P270" s="92"/>
      <c r="Q270" s="104"/>
      <c r="R270" s="92"/>
      <c r="S270" s="104"/>
      <c r="T270" s="105"/>
      <c r="U270" s="106"/>
    </row>
    <row r="271" spans="1:21">
      <c r="A271" s="90"/>
      <c r="B271" s="90"/>
      <c r="C271" s="91"/>
      <c r="D271" s="103"/>
      <c r="E271" s="91"/>
      <c r="F271" s="92"/>
      <c r="G271" s="104"/>
      <c r="H271" s="92"/>
      <c r="I271" s="104"/>
      <c r="J271" s="92"/>
      <c r="K271" s="104"/>
      <c r="L271" s="92"/>
      <c r="M271" s="104"/>
      <c r="N271" s="92"/>
      <c r="O271" s="104"/>
      <c r="P271" s="92"/>
      <c r="Q271" s="104"/>
      <c r="R271" s="92"/>
      <c r="S271" s="104"/>
      <c r="T271" s="105"/>
      <c r="U271" s="106"/>
    </row>
    <row r="272" spans="1:21">
      <c r="A272" s="90"/>
      <c r="B272" s="90"/>
      <c r="C272" s="91"/>
      <c r="D272" s="103"/>
      <c r="E272" s="91"/>
      <c r="F272" s="92"/>
      <c r="G272" s="104"/>
      <c r="H272" s="92"/>
      <c r="I272" s="104"/>
      <c r="J272" s="92"/>
      <c r="K272" s="104"/>
      <c r="L272" s="92"/>
      <c r="M272" s="104"/>
      <c r="N272" s="92"/>
      <c r="O272" s="104"/>
      <c r="P272" s="92"/>
      <c r="Q272" s="104"/>
      <c r="R272" s="92"/>
      <c r="S272" s="104"/>
      <c r="T272" s="105"/>
      <c r="U272" s="106"/>
    </row>
    <row r="273" spans="1:21">
      <c r="A273" s="90"/>
      <c r="B273" s="90"/>
      <c r="C273" s="91"/>
      <c r="D273" s="103"/>
      <c r="E273" s="91"/>
      <c r="F273" s="92"/>
      <c r="G273" s="104"/>
      <c r="H273" s="92"/>
      <c r="I273" s="104"/>
      <c r="J273" s="92"/>
      <c r="K273" s="104"/>
      <c r="L273" s="92"/>
      <c r="M273" s="104"/>
      <c r="N273" s="92"/>
      <c r="O273" s="104"/>
      <c r="P273" s="92"/>
      <c r="Q273" s="104"/>
      <c r="R273" s="92"/>
      <c r="S273" s="104"/>
      <c r="T273" s="105"/>
      <c r="U273" s="106"/>
    </row>
    <row r="274" spans="1:21">
      <c r="A274" s="90"/>
      <c r="B274" s="90"/>
      <c r="C274" s="91"/>
      <c r="D274" s="103"/>
      <c r="E274" s="91"/>
      <c r="F274" s="92"/>
      <c r="G274" s="104"/>
      <c r="H274" s="92"/>
      <c r="I274" s="104"/>
      <c r="J274" s="92"/>
      <c r="K274" s="104"/>
      <c r="L274" s="92"/>
      <c r="M274" s="104"/>
      <c r="N274" s="92"/>
      <c r="O274" s="104"/>
      <c r="P274" s="92"/>
      <c r="Q274" s="104"/>
      <c r="R274" s="92"/>
      <c r="S274" s="104"/>
      <c r="T274" s="105"/>
      <c r="U274" s="106"/>
    </row>
    <row r="275" spans="1:21">
      <c r="A275" s="90"/>
      <c r="B275" s="90"/>
      <c r="C275" s="91"/>
      <c r="D275" s="103"/>
      <c r="E275" s="91"/>
      <c r="F275" s="92"/>
      <c r="G275" s="104"/>
      <c r="H275" s="92"/>
      <c r="I275" s="104"/>
      <c r="J275" s="92"/>
      <c r="K275" s="104"/>
      <c r="L275" s="92"/>
      <c r="M275" s="104"/>
      <c r="N275" s="92"/>
      <c r="O275" s="104"/>
      <c r="P275" s="92"/>
      <c r="Q275" s="104"/>
      <c r="R275" s="92"/>
      <c r="S275" s="104"/>
      <c r="T275" s="105"/>
      <c r="U275" s="106"/>
    </row>
    <row r="276" spans="1:21">
      <c r="A276" s="90"/>
      <c r="B276" s="90"/>
      <c r="C276" s="91"/>
      <c r="D276" s="103"/>
      <c r="E276" s="91"/>
      <c r="F276" s="92"/>
      <c r="G276" s="104"/>
      <c r="H276" s="92"/>
      <c r="I276" s="104"/>
      <c r="J276" s="92"/>
      <c r="K276" s="104"/>
      <c r="L276" s="92"/>
      <c r="M276" s="104"/>
      <c r="N276" s="92"/>
      <c r="O276" s="104"/>
      <c r="P276" s="92"/>
      <c r="Q276" s="104"/>
      <c r="R276" s="92"/>
      <c r="S276" s="104"/>
      <c r="T276" s="105"/>
      <c r="U276" s="106"/>
    </row>
    <row r="277" spans="1:21">
      <c r="A277" s="90"/>
      <c r="B277" s="90"/>
      <c r="C277" s="91"/>
      <c r="D277" s="103"/>
      <c r="E277" s="91"/>
      <c r="F277" s="92"/>
      <c r="G277" s="104"/>
      <c r="H277" s="92"/>
      <c r="I277" s="104"/>
      <c r="J277" s="92"/>
      <c r="K277" s="104"/>
      <c r="L277" s="92"/>
      <c r="M277" s="104"/>
      <c r="N277" s="92"/>
      <c r="O277" s="104"/>
      <c r="P277" s="92"/>
      <c r="Q277" s="104"/>
      <c r="R277" s="92"/>
      <c r="S277" s="104"/>
      <c r="T277" s="105"/>
      <c r="U277" s="106"/>
    </row>
    <row r="278" spans="1:21">
      <c r="A278" s="90"/>
      <c r="B278" s="90"/>
      <c r="C278" s="91"/>
      <c r="D278" s="103"/>
      <c r="E278" s="91"/>
      <c r="F278" s="92"/>
      <c r="G278" s="104"/>
      <c r="H278" s="92"/>
      <c r="I278" s="104"/>
      <c r="J278" s="92"/>
      <c r="K278" s="104"/>
      <c r="L278" s="92"/>
      <c r="M278" s="104"/>
      <c r="N278" s="92"/>
      <c r="O278" s="104"/>
      <c r="P278" s="92"/>
      <c r="Q278" s="104"/>
      <c r="R278" s="92"/>
      <c r="S278" s="104"/>
      <c r="T278" s="105"/>
      <c r="U278" s="106"/>
    </row>
    <row r="279" spans="1:21">
      <c r="A279" s="90"/>
      <c r="B279" s="90"/>
      <c r="C279" s="91"/>
      <c r="D279" s="103"/>
      <c r="E279" s="91"/>
      <c r="F279" s="92"/>
      <c r="G279" s="104"/>
      <c r="H279" s="92"/>
      <c r="I279" s="104"/>
      <c r="J279" s="92"/>
      <c r="K279" s="104"/>
      <c r="L279" s="92"/>
      <c r="M279" s="104"/>
      <c r="N279" s="92"/>
      <c r="O279" s="104"/>
      <c r="P279" s="92"/>
      <c r="Q279" s="104"/>
      <c r="R279" s="92"/>
      <c r="S279" s="104"/>
      <c r="T279" s="105"/>
      <c r="U279" s="106"/>
    </row>
    <row r="280" spans="1:21">
      <c r="A280" s="90"/>
      <c r="B280" s="90"/>
      <c r="C280" s="91"/>
      <c r="D280" s="103"/>
      <c r="E280" s="91"/>
      <c r="F280" s="92"/>
      <c r="G280" s="104"/>
      <c r="H280" s="92"/>
      <c r="I280" s="104"/>
      <c r="J280" s="92"/>
      <c r="K280" s="104"/>
      <c r="L280" s="92"/>
      <c r="M280" s="104"/>
      <c r="N280" s="92"/>
      <c r="O280" s="104"/>
      <c r="P280" s="92"/>
      <c r="Q280" s="104"/>
      <c r="R280" s="92"/>
      <c r="S280" s="104"/>
      <c r="T280" s="105"/>
      <c r="U280" s="106"/>
    </row>
    <row r="281" spans="1:21">
      <c r="A281" s="90"/>
      <c r="B281" s="90"/>
      <c r="C281" s="91"/>
      <c r="D281" s="103"/>
      <c r="E281" s="91"/>
      <c r="F281" s="92"/>
      <c r="G281" s="104"/>
      <c r="H281" s="92"/>
      <c r="I281" s="104"/>
      <c r="J281" s="92"/>
      <c r="K281" s="104"/>
      <c r="L281" s="92"/>
      <c r="M281" s="104"/>
      <c r="N281" s="92"/>
      <c r="O281" s="104"/>
      <c r="P281" s="92"/>
      <c r="Q281" s="104"/>
      <c r="R281" s="92"/>
      <c r="S281" s="104"/>
      <c r="T281" s="105"/>
      <c r="U281" s="106"/>
    </row>
    <row r="282" spans="1:21">
      <c r="A282" s="90"/>
      <c r="B282" s="90"/>
      <c r="C282" s="91"/>
      <c r="D282" s="103"/>
      <c r="E282" s="91"/>
      <c r="F282" s="92"/>
      <c r="G282" s="104"/>
      <c r="H282" s="92"/>
      <c r="I282" s="104"/>
      <c r="J282" s="92"/>
      <c r="K282" s="104"/>
      <c r="L282" s="92"/>
      <c r="M282" s="104"/>
      <c r="N282" s="92"/>
      <c r="O282" s="104"/>
      <c r="P282" s="92"/>
      <c r="Q282" s="104"/>
      <c r="R282" s="92"/>
      <c r="S282" s="104"/>
      <c r="T282" s="105"/>
      <c r="U282" s="106"/>
    </row>
  </sheetData>
  <mergeCells count="10">
    <mergeCell ref="C10:D10"/>
    <mergeCell ref="A9:A10"/>
    <mergeCell ref="B9:B10"/>
    <mergeCell ref="A1:U1"/>
    <mergeCell ref="A2:U2"/>
    <mergeCell ref="A3:U3"/>
    <mergeCell ref="A4:U4"/>
    <mergeCell ref="A7:U7"/>
    <mergeCell ref="C9:D9"/>
    <mergeCell ref="F9:S9"/>
  </mergeCells>
  <phoneticPr fontId="47" type="noConversion"/>
  <pageMargins left="0.39370078740157483" right="0.15748031496062992" top="0.59055118110236227" bottom="0.19685039370078741" header="0.15748031496062992" footer="0.15748031496062992"/>
  <pageSetup paperSize="9" scale="72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58"/>
  <sheetViews>
    <sheetView workbookViewId="0">
      <selection activeCell="I18" sqref="I18"/>
    </sheetView>
  </sheetViews>
  <sheetFormatPr defaultColWidth="9" defaultRowHeight="10.5"/>
  <cols>
    <col min="1" max="1" width="2.125" style="1" customWidth="1"/>
    <col min="2" max="3" width="9" style="1" customWidth="1"/>
    <col min="4" max="4" width="8.875" style="1" customWidth="1"/>
    <col min="5" max="5" width="9" style="1" customWidth="1"/>
    <col min="6" max="6" width="9.625" style="1" customWidth="1"/>
    <col min="7" max="8" width="9" style="1" customWidth="1"/>
    <col min="9" max="9" width="8.625" style="1" customWidth="1"/>
    <col min="10" max="10" width="7.375" style="1" customWidth="1"/>
    <col min="11" max="11" width="8.125" style="1" customWidth="1"/>
    <col min="12" max="12" width="13.125" style="1" bestFit="1" customWidth="1"/>
    <col min="13" max="16384" width="9" style="1"/>
  </cols>
  <sheetData>
    <row r="1" spans="2:12">
      <c r="L1" s="41"/>
    </row>
    <row r="2" spans="2:12" ht="14.25">
      <c r="B2" s="2" t="s">
        <v>65</v>
      </c>
      <c r="C2" s="3"/>
      <c r="D2" s="4" t="s">
        <v>65</v>
      </c>
      <c r="E2" s="3"/>
      <c r="F2" s="3" t="s">
        <v>65</v>
      </c>
      <c r="G2" s="3"/>
      <c r="H2" s="3"/>
      <c r="I2" s="35"/>
      <c r="J2" s="35"/>
      <c r="K2" s="35"/>
      <c r="L2" s="42"/>
    </row>
    <row r="3" spans="2:12" ht="11.25">
      <c r="B3" s="5" t="s">
        <v>66</v>
      </c>
      <c r="C3" s="6"/>
      <c r="D3" s="6"/>
      <c r="E3" s="6"/>
      <c r="F3" s="6"/>
      <c r="G3" s="7"/>
      <c r="L3" s="43"/>
    </row>
    <row r="4" spans="2:12" ht="10.5" customHeight="1">
      <c r="B4" s="8" t="s">
        <v>65</v>
      </c>
      <c r="G4" s="7"/>
      <c r="L4" s="43"/>
    </row>
    <row r="5" spans="2:12" ht="14.25" customHeight="1">
      <c r="B5" s="9" t="s">
        <v>65</v>
      </c>
      <c r="G5" s="378"/>
      <c r="H5" s="379"/>
      <c r="I5" s="379"/>
      <c r="J5" s="379"/>
      <c r="K5" s="379"/>
      <c r="L5" s="380"/>
    </row>
    <row r="6" spans="2:12" ht="14.25" customHeight="1">
      <c r="B6" s="9"/>
      <c r="G6" s="381" t="s">
        <v>0</v>
      </c>
      <c r="H6" s="382"/>
      <c r="I6" s="382"/>
      <c r="J6" s="382"/>
      <c r="K6" s="382"/>
      <c r="L6" s="383"/>
    </row>
    <row r="7" spans="2:12" ht="14.25" customHeight="1">
      <c r="B7" s="9"/>
      <c r="F7" s="10"/>
      <c r="G7" s="381" t="s">
        <v>1</v>
      </c>
      <c r="H7" s="382"/>
      <c r="I7" s="382"/>
      <c r="J7" s="382"/>
      <c r="K7" s="382"/>
      <c r="L7" s="383"/>
    </row>
    <row r="8" spans="2:12" ht="14.25" customHeight="1">
      <c r="B8" s="9"/>
      <c r="C8" s="11"/>
      <c r="D8" s="11"/>
      <c r="E8" s="11"/>
      <c r="F8" s="11"/>
      <c r="G8" s="338" t="s">
        <v>67</v>
      </c>
      <c r="H8" s="384"/>
      <c r="I8" s="384"/>
      <c r="J8" s="384"/>
      <c r="K8" s="384"/>
      <c r="L8" s="385"/>
    </row>
    <row r="9" spans="2:12" ht="14.25">
      <c r="B9" s="5" t="s">
        <v>68</v>
      </c>
      <c r="G9" s="338" t="s">
        <v>69</v>
      </c>
      <c r="H9" s="384"/>
      <c r="I9" s="384"/>
      <c r="J9" s="384"/>
      <c r="K9" s="384"/>
      <c r="L9" s="385"/>
    </row>
    <row r="10" spans="2:12" ht="14.25">
      <c r="B10" s="12" t="s">
        <v>65</v>
      </c>
      <c r="G10" s="338" t="s">
        <v>70</v>
      </c>
      <c r="H10" s="339"/>
      <c r="I10" s="339"/>
      <c r="J10" s="339"/>
      <c r="K10" s="339"/>
      <c r="L10" s="340"/>
    </row>
    <row r="11" spans="2:12" ht="14.25">
      <c r="B11" s="9"/>
      <c r="G11" s="14"/>
      <c r="H11" s="13" t="s">
        <v>71</v>
      </c>
      <c r="I11" s="13"/>
      <c r="K11" s="13" t="s">
        <v>72</v>
      </c>
      <c r="L11" s="44"/>
    </row>
    <row r="12" spans="2:12">
      <c r="B12" s="9"/>
      <c r="G12" s="7"/>
      <c r="L12" s="43"/>
    </row>
    <row r="13" spans="2:12">
      <c r="B13" s="9"/>
      <c r="G13" s="7"/>
      <c r="L13" s="43"/>
    </row>
    <row r="14" spans="2:12" ht="10.5" customHeight="1">
      <c r="B14" s="9"/>
      <c r="G14" s="365" t="s">
        <v>73</v>
      </c>
      <c r="H14" s="366"/>
      <c r="I14" s="366"/>
      <c r="J14" s="366"/>
      <c r="K14" s="366"/>
      <c r="L14" s="367"/>
    </row>
    <row r="15" spans="2:12" ht="10.5" customHeight="1">
      <c r="B15" s="15"/>
      <c r="C15" s="11"/>
      <c r="D15" s="11"/>
      <c r="E15" s="11"/>
      <c r="F15" s="11"/>
      <c r="G15" s="368"/>
      <c r="H15" s="369"/>
      <c r="I15" s="369"/>
      <c r="J15" s="369"/>
      <c r="K15" s="369"/>
      <c r="L15" s="370"/>
    </row>
    <row r="16" spans="2:12" ht="11.25">
      <c r="B16" s="12" t="s">
        <v>74</v>
      </c>
      <c r="G16" s="7" t="s">
        <v>75</v>
      </c>
      <c r="J16" s="18" t="s">
        <v>76</v>
      </c>
      <c r="L16" s="43"/>
    </row>
    <row r="17" spans="2:12">
      <c r="B17" s="12" t="s">
        <v>65</v>
      </c>
      <c r="G17" s="7"/>
      <c r="J17" s="338" t="s">
        <v>65</v>
      </c>
      <c r="K17" s="373"/>
      <c r="L17" s="374"/>
    </row>
    <row r="18" spans="2:12">
      <c r="B18" s="12" t="s">
        <v>65</v>
      </c>
      <c r="G18" s="7" t="s">
        <v>77</v>
      </c>
      <c r="I18" s="1" t="s">
        <v>78</v>
      </c>
      <c r="J18" s="375"/>
      <c r="K18" s="376"/>
      <c r="L18" s="377"/>
    </row>
    <row r="19" spans="2:12">
      <c r="B19" s="12" t="s">
        <v>65</v>
      </c>
      <c r="G19" s="7"/>
      <c r="J19" s="18" t="s">
        <v>79</v>
      </c>
      <c r="K19" s="6"/>
      <c r="L19" s="45"/>
    </row>
    <row r="20" spans="2:12">
      <c r="B20" s="9"/>
      <c r="G20" s="7" t="s">
        <v>80</v>
      </c>
      <c r="I20" s="1" t="s">
        <v>81</v>
      </c>
      <c r="J20" s="363"/>
      <c r="K20" s="352"/>
      <c r="L20" s="353"/>
    </row>
    <row r="21" spans="2:12">
      <c r="B21" s="9"/>
      <c r="G21" s="7"/>
      <c r="J21" s="364"/>
      <c r="K21" s="352"/>
      <c r="L21" s="353"/>
    </row>
    <row r="22" spans="2:12">
      <c r="B22" s="15"/>
      <c r="G22" s="16"/>
      <c r="H22" s="11"/>
      <c r="I22" s="22"/>
      <c r="J22" s="354"/>
      <c r="K22" s="355"/>
      <c r="L22" s="356"/>
    </row>
    <row r="23" spans="2:12">
      <c r="B23" s="17" t="s">
        <v>82</v>
      </c>
      <c r="C23" s="6"/>
      <c r="D23" s="6"/>
      <c r="E23" s="18" t="s">
        <v>83</v>
      </c>
      <c r="F23" s="19"/>
      <c r="G23" s="7" t="s">
        <v>84</v>
      </c>
      <c r="J23" s="7" t="s">
        <v>85</v>
      </c>
      <c r="L23" s="43"/>
    </row>
    <row r="24" spans="2:12">
      <c r="B24" s="361" t="s">
        <v>65</v>
      </c>
      <c r="C24" s="352"/>
      <c r="D24" s="352"/>
      <c r="E24" s="363" t="s">
        <v>65</v>
      </c>
      <c r="F24" s="371"/>
      <c r="G24" s="363" t="s">
        <v>65</v>
      </c>
      <c r="H24" s="352"/>
      <c r="I24" s="371"/>
      <c r="J24" s="363"/>
      <c r="K24" s="352"/>
      <c r="L24" s="353"/>
    </row>
    <row r="25" spans="2:12">
      <c r="B25" s="362"/>
      <c r="C25" s="355"/>
      <c r="D25" s="355"/>
      <c r="E25" s="354"/>
      <c r="F25" s="372"/>
      <c r="G25" s="354"/>
      <c r="H25" s="355"/>
      <c r="I25" s="372"/>
      <c r="J25" s="354"/>
      <c r="K25" s="355"/>
      <c r="L25" s="356"/>
    </row>
    <row r="26" spans="2:12">
      <c r="B26" s="9" t="s">
        <v>86</v>
      </c>
      <c r="E26" s="18" t="s">
        <v>87</v>
      </c>
      <c r="G26" s="18" t="s">
        <v>88</v>
      </c>
      <c r="H26" s="20"/>
      <c r="I26" s="20"/>
      <c r="J26" s="18" t="s">
        <v>89</v>
      </c>
      <c r="K26" s="20"/>
      <c r="L26" s="46"/>
    </row>
    <row r="27" spans="2:12">
      <c r="B27" s="9"/>
      <c r="E27" s="7" t="s">
        <v>90</v>
      </c>
      <c r="F27" s="1" t="s">
        <v>91</v>
      </c>
      <c r="G27" s="7"/>
      <c r="H27" s="21"/>
      <c r="I27" s="21"/>
      <c r="J27" s="351"/>
      <c r="K27" s="352"/>
      <c r="L27" s="353"/>
    </row>
    <row r="28" spans="2:12">
      <c r="B28" s="15"/>
      <c r="C28" s="11"/>
      <c r="D28" s="11"/>
      <c r="E28" s="16" t="s">
        <v>92</v>
      </c>
      <c r="F28" s="22" t="s">
        <v>93</v>
      </c>
      <c r="G28" s="16"/>
      <c r="H28" s="11"/>
      <c r="I28" s="11"/>
      <c r="J28" s="354"/>
      <c r="K28" s="355"/>
      <c r="L28" s="356"/>
    </row>
    <row r="29" spans="2:12">
      <c r="B29" s="341" t="s">
        <v>94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57"/>
    </row>
    <row r="30" spans="2:12">
      <c r="B30" s="358"/>
      <c r="C30" s="359"/>
      <c r="D30" s="359"/>
      <c r="E30" s="359"/>
      <c r="F30" s="359"/>
      <c r="G30" s="359"/>
      <c r="H30" s="359"/>
      <c r="I30" s="359"/>
      <c r="J30" s="359"/>
      <c r="K30" s="359"/>
      <c r="L30" s="360"/>
    </row>
    <row r="31" spans="2:12" ht="21">
      <c r="B31" s="341" t="s">
        <v>95</v>
      </c>
      <c r="C31" s="342"/>
      <c r="D31" s="23" t="s">
        <v>96</v>
      </c>
      <c r="E31" s="343" t="s">
        <v>97</v>
      </c>
      <c r="F31" s="344"/>
      <c r="G31" s="344"/>
      <c r="H31" s="344"/>
      <c r="I31" s="342"/>
      <c r="J31" s="343" t="s">
        <v>98</v>
      </c>
      <c r="K31" s="342"/>
      <c r="L31" s="47" t="s">
        <v>99</v>
      </c>
    </row>
    <row r="32" spans="2:12" ht="16.5" customHeight="1">
      <c r="B32" s="345" t="s">
        <v>100</v>
      </c>
      <c r="C32" s="346"/>
      <c r="D32" s="24" t="s">
        <v>101</v>
      </c>
      <c r="E32" s="347" t="s">
        <v>102</v>
      </c>
      <c r="F32" s="348"/>
      <c r="G32" s="348"/>
      <c r="H32" s="348"/>
      <c r="I32" s="346"/>
      <c r="J32" s="349" t="s">
        <v>103</v>
      </c>
      <c r="K32" s="350"/>
      <c r="L32" s="48" t="s">
        <v>104</v>
      </c>
    </row>
    <row r="33" spans="2:12" ht="15" customHeight="1">
      <c r="B33" s="9"/>
      <c r="D33" s="25"/>
      <c r="J33" s="7"/>
      <c r="K33" s="49"/>
      <c r="L33" s="43"/>
    </row>
    <row r="34" spans="2:12" ht="15" customHeight="1">
      <c r="B34" s="9"/>
      <c r="D34" s="25"/>
      <c r="J34" s="7"/>
      <c r="K34" s="49"/>
      <c r="L34" s="43"/>
    </row>
    <row r="35" spans="2:12" ht="15" customHeight="1">
      <c r="B35" s="9"/>
      <c r="D35" s="25"/>
      <c r="H35" s="26"/>
      <c r="I35" s="26"/>
      <c r="J35" s="50"/>
      <c r="K35" s="51"/>
      <c r="L35" s="52"/>
    </row>
    <row r="36" spans="2:12" ht="15" customHeight="1">
      <c r="B36" s="9"/>
      <c r="D36" s="25"/>
      <c r="G36" s="26"/>
      <c r="H36" s="26"/>
      <c r="I36" s="26"/>
      <c r="J36" s="50"/>
      <c r="K36" s="51"/>
      <c r="L36" s="52"/>
    </row>
    <row r="37" spans="2:12" ht="15" customHeight="1">
      <c r="B37" s="9"/>
      <c r="D37" s="25"/>
      <c r="J37" s="7"/>
      <c r="K37" s="49"/>
      <c r="L37" s="43"/>
    </row>
    <row r="38" spans="2:12" ht="15" customHeight="1">
      <c r="B38" s="9"/>
      <c r="D38" s="25"/>
      <c r="J38" s="7"/>
      <c r="K38" s="49"/>
      <c r="L38" s="43"/>
    </row>
    <row r="39" spans="2:12" ht="15" customHeight="1">
      <c r="B39" s="9"/>
      <c r="D39" s="25"/>
      <c r="J39" s="7"/>
      <c r="K39" s="49"/>
      <c r="L39" s="43"/>
    </row>
    <row r="40" spans="2:12" ht="15" customHeight="1">
      <c r="B40" s="9"/>
      <c r="D40" s="25"/>
      <c r="F40" s="27" t="s">
        <v>65</v>
      </c>
      <c r="J40" s="7"/>
      <c r="K40" s="49"/>
      <c r="L40" s="43"/>
    </row>
    <row r="41" spans="2:12" ht="15" customHeight="1">
      <c r="B41" s="9"/>
      <c r="D41" s="25"/>
      <c r="J41" s="7"/>
      <c r="K41" s="49"/>
      <c r="L41" s="43"/>
    </row>
    <row r="42" spans="2:12" ht="15" customHeight="1">
      <c r="B42" s="9"/>
      <c r="D42" s="25"/>
      <c r="J42" s="7"/>
      <c r="K42" s="49"/>
      <c r="L42" s="43"/>
    </row>
    <row r="43" spans="2:12" ht="15" customHeight="1">
      <c r="B43" s="9"/>
      <c r="D43" s="25"/>
      <c r="J43" s="7"/>
      <c r="K43" s="49"/>
      <c r="L43" s="43"/>
    </row>
    <row r="44" spans="2:12" ht="15" customHeight="1">
      <c r="B44" s="9"/>
      <c r="D44" s="25"/>
      <c r="J44" s="7"/>
      <c r="K44" s="49"/>
      <c r="L44" s="43"/>
    </row>
    <row r="45" spans="2:12" ht="15" customHeight="1">
      <c r="B45" s="9"/>
      <c r="D45" s="25"/>
      <c r="J45" s="7"/>
      <c r="K45" s="49"/>
      <c r="L45" s="43"/>
    </row>
    <row r="46" spans="2:12" ht="15" customHeight="1">
      <c r="B46" s="9"/>
      <c r="C46" s="13"/>
      <c r="D46" s="25"/>
      <c r="J46" s="7"/>
      <c r="K46" s="49"/>
      <c r="L46" s="43"/>
    </row>
    <row r="47" spans="2:12" ht="15" customHeight="1">
      <c r="B47" s="9"/>
      <c r="C47" s="13"/>
      <c r="D47" s="25"/>
      <c r="J47" s="7"/>
      <c r="K47" s="49"/>
      <c r="L47" s="43"/>
    </row>
    <row r="48" spans="2:12" ht="15" customHeight="1">
      <c r="B48" s="9"/>
      <c r="D48" s="25"/>
      <c r="J48" s="7"/>
      <c r="K48" s="49"/>
      <c r="L48" s="43"/>
    </row>
    <row r="49" spans="2:16" ht="15" customHeight="1">
      <c r="B49" s="9"/>
      <c r="D49" s="25"/>
      <c r="J49" s="7"/>
      <c r="K49" s="49"/>
      <c r="L49" s="43"/>
    </row>
    <row r="50" spans="2:16" ht="15" customHeight="1">
      <c r="B50" s="9"/>
      <c r="D50" s="25"/>
      <c r="J50" s="7"/>
      <c r="K50" s="49"/>
      <c r="L50" s="43"/>
    </row>
    <row r="51" spans="2:16" ht="15" customHeight="1">
      <c r="B51" s="9"/>
      <c r="D51" s="25"/>
      <c r="E51" s="26"/>
      <c r="F51" s="26"/>
      <c r="H51" s="26"/>
      <c r="J51" s="50"/>
      <c r="K51" s="51"/>
      <c r="L51" s="52"/>
      <c r="M51" s="26"/>
      <c r="N51" s="26"/>
      <c r="O51" s="26"/>
      <c r="P51" s="53"/>
    </row>
    <row r="52" spans="2:16" ht="15" customHeight="1">
      <c r="B52" s="9"/>
      <c r="C52" s="13"/>
      <c r="D52" s="28"/>
      <c r="E52" s="13"/>
      <c r="F52" s="13"/>
      <c r="G52" s="26"/>
      <c r="H52" s="26"/>
      <c r="I52" s="53"/>
      <c r="J52" s="50"/>
      <c r="K52" s="51"/>
      <c r="L52" s="52"/>
      <c r="M52" s="26"/>
      <c r="N52" s="26"/>
      <c r="O52" s="26"/>
      <c r="P52" s="53"/>
    </row>
    <row r="53" spans="2:16" ht="15" customHeight="1">
      <c r="B53" s="29"/>
      <c r="C53" s="30"/>
      <c r="D53" s="31"/>
      <c r="E53" s="32" t="s">
        <v>105</v>
      </c>
      <c r="F53" s="30"/>
      <c r="G53" s="33"/>
      <c r="H53" s="33"/>
      <c r="I53" s="33"/>
      <c r="J53" s="32"/>
      <c r="K53" s="33"/>
      <c r="L53" s="54"/>
      <c r="M53" s="26"/>
      <c r="N53" s="26"/>
      <c r="O53" s="26"/>
      <c r="P53" s="53"/>
    </row>
    <row r="54" spans="2:16" ht="11.25">
      <c r="B54" s="34"/>
      <c r="C54" s="35"/>
      <c r="D54" s="35"/>
      <c r="E54" s="36"/>
      <c r="F54" s="35"/>
      <c r="G54" s="36"/>
      <c r="H54" s="36"/>
      <c r="I54" s="36"/>
      <c r="J54" s="36"/>
      <c r="K54" s="36"/>
      <c r="L54" s="55"/>
      <c r="M54" s="26"/>
      <c r="N54" s="26"/>
      <c r="O54" s="26"/>
      <c r="P54" s="53"/>
    </row>
    <row r="55" spans="2:16" ht="16.5">
      <c r="B55" s="37" t="s">
        <v>106</v>
      </c>
      <c r="C55" t="s">
        <v>107</v>
      </c>
      <c r="D55" s="38"/>
      <c r="E55" s="38"/>
      <c r="L55" s="43"/>
    </row>
    <row r="56" spans="2:16" ht="16.5">
      <c r="B56" s="37"/>
      <c r="C56" t="s">
        <v>108</v>
      </c>
      <c r="D56" s="38"/>
      <c r="E56" s="38"/>
      <c r="L56" s="43"/>
    </row>
    <row r="57" spans="2:16" ht="19.5" customHeight="1">
      <c r="B57" s="9"/>
      <c r="C57" s="39" t="s">
        <v>109</v>
      </c>
      <c r="L57" s="43"/>
    </row>
    <row r="58" spans="2:16" ht="16.5" customHeight="1">
      <c r="B58" s="29"/>
      <c r="C58" s="40" t="s">
        <v>110</v>
      </c>
      <c r="D58" s="30"/>
      <c r="E58" s="30"/>
      <c r="F58" s="30"/>
      <c r="G58" s="30"/>
      <c r="H58" s="30"/>
      <c r="I58" s="30"/>
      <c r="J58" s="30"/>
      <c r="K58" s="30"/>
      <c r="L58" s="56"/>
    </row>
  </sheetData>
  <mergeCells count="21">
    <mergeCell ref="G5:L5"/>
    <mergeCell ref="G6:L6"/>
    <mergeCell ref="G7:L7"/>
    <mergeCell ref="G8:L8"/>
    <mergeCell ref="G9:L9"/>
    <mergeCell ref="G10:L10"/>
    <mergeCell ref="B31:C31"/>
    <mergeCell ref="E31:I31"/>
    <mergeCell ref="J31:K31"/>
    <mergeCell ref="B32:C32"/>
    <mergeCell ref="E32:I32"/>
    <mergeCell ref="J32:K32"/>
    <mergeCell ref="J27:L28"/>
    <mergeCell ref="B29:L30"/>
    <mergeCell ref="B24:D25"/>
    <mergeCell ref="J20:L22"/>
    <mergeCell ref="G14:L15"/>
    <mergeCell ref="E24:F25"/>
    <mergeCell ref="J17:L18"/>
    <mergeCell ref="G24:I25"/>
    <mergeCell ref="J24:L25"/>
  </mergeCells>
  <phoneticPr fontId="47" type="noConversion"/>
  <pageMargins left="0.2" right="0.15902777777777777" top="0.4" bottom="0.4" header="0.28958333333333336" footer="0.20972222222222223"/>
  <pageSetup paperSize="9" scale="9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4</vt:i4>
      </vt:variant>
    </vt:vector>
  </HeadingPairs>
  <TitlesOfParts>
    <vt:vector size="7" baseType="lpstr">
      <vt:lpstr>FCL</vt:lpstr>
      <vt:lpstr>LCL</vt:lpstr>
      <vt:lpstr>NISSIN'S SO</vt:lpstr>
      <vt:lpstr>FCL!Print_Area</vt:lpstr>
      <vt:lpstr>LCL!Print_Area</vt:lpstr>
      <vt:lpstr>'NISSIN''S SO'!Print_Area</vt:lpstr>
      <vt:lpstr>FCL!Print_Titles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Wong</dc:creator>
  <cp:lastModifiedBy>Gigi</cp:lastModifiedBy>
  <cp:revision/>
  <cp:lastPrinted>2020-03-17T05:41:37Z</cp:lastPrinted>
  <dcterms:created xsi:type="dcterms:W3CDTF">2008-08-05T07:51:45Z</dcterms:created>
  <dcterms:modified xsi:type="dcterms:W3CDTF">2023-08-15T06:41:17Z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